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G:\Meu Drive\OBRAS\2-OBRAS EM PROCESSO DE LICITAÇÃO\2-WETLAND FW\Material para licitação\Planilha\"/>
    </mc:Choice>
  </mc:AlternateContent>
  <xr:revisionPtr revIDLastSave="0" documentId="8_{0F01C6D0-CFAA-4AF5-9BF3-B73B04B7FBD1}" xr6:coauthVersionLast="36" xr6:coauthVersionMax="36" xr10:uidLastSave="{00000000-0000-0000-0000-000000000000}"/>
  <bookViews>
    <workbookView xWindow="0" yWindow="0" windowWidth="28800" windowHeight="12225" xr2:uid="{00000000-000D-0000-FFFF-FFFF00000000}"/>
  </bookViews>
  <sheets>
    <sheet name="Orçamento Sintético" sheetId="1" r:id="rId1"/>
  </sheets>
  <calcPr calcId="191029"/>
</workbook>
</file>

<file path=xl/calcChain.xml><?xml version="1.0" encoding="utf-8"?>
<calcChain xmlns="http://schemas.openxmlformats.org/spreadsheetml/2006/main">
  <c r="M63" i="1" l="1"/>
  <c r="L63" i="1" s="1"/>
  <c r="K63" i="1"/>
  <c r="J63" i="1"/>
  <c r="K62" i="1"/>
  <c r="J62" i="1"/>
  <c r="M62" i="1" s="1"/>
  <c r="L62" i="1" s="1"/>
  <c r="M61" i="1"/>
  <c r="L61" i="1" s="1"/>
  <c r="K61" i="1"/>
  <c r="J61" i="1"/>
  <c r="K60" i="1"/>
  <c r="J60" i="1"/>
  <c r="M60" i="1" s="1"/>
  <c r="L60" i="1" s="1"/>
  <c r="M59" i="1"/>
  <c r="L59" i="1" s="1"/>
  <c r="K59" i="1"/>
  <c r="J59" i="1"/>
  <c r="K58" i="1"/>
  <c r="J58" i="1"/>
  <c r="M58" i="1" s="1"/>
  <c r="L58" i="1" s="1"/>
  <c r="M56" i="1"/>
  <c r="L56" i="1" s="1"/>
  <c r="K56" i="1"/>
  <c r="J56" i="1"/>
  <c r="K55" i="1"/>
  <c r="J55" i="1"/>
  <c r="M55" i="1" s="1"/>
  <c r="L55" i="1" s="1"/>
  <c r="M53" i="1"/>
  <c r="L53" i="1" s="1"/>
  <c r="K53" i="1"/>
  <c r="J53" i="1"/>
  <c r="K52" i="1"/>
  <c r="J52" i="1"/>
  <c r="M52" i="1" s="1"/>
  <c r="L52" i="1" s="1"/>
  <c r="M51" i="1"/>
  <c r="L51" i="1" s="1"/>
  <c r="K51" i="1"/>
  <c r="J51" i="1"/>
  <c r="K50" i="1"/>
  <c r="J50" i="1"/>
  <c r="M50" i="1" s="1"/>
  <c r="L50" i="1" s="1"/>
  <c r="M48" i="1"/>
  <c r="L48" i="1" s="1"/>
  <c r="K48" i="1"/>
  <c r="J48" i="1"/>
  <c r="K47" i="1"/>
  <c r="J47" i="1"/>
  <c r="M47" i="1" s="1"/>
  <c r="L47" i="1" s="1"/>
  <c r="M46" i="1"/>
  <c r="L46" i="1" s="1"/>
  <c r="K46" i="1"/>
  <c r="J46" i="1"/>
  <c r="K45" i="1"/>
  <c r="J45" i="1"/>
  <c r="M45" i="1" s="1"/>
  <c r="L45" i="1" s="1"/>
  <c r="M44" i="1"/>
  <c r="L44" i="1" s="1"/>
  <c r="K44" i="1"/>
  <c r="J44" i="1"/>
  <c r="K43" i="1"/>
  <c r="J43" i="1"/>
  <c r="M43" i="1" s="1"/>
  <c r="L43" i="1" s="1"/>
  <c r="M42" i="1"/>
  <c r="L42" i="1" s="1"/>
  <c r="K42" i="1"/>
  <c r="J42" i="1"/>
  <c r="K41" i="1"/>
  <c r="J41" i="1"/>
  <c r="M41" i="1" s="1"/>
  <c r="L41" i="1" s="1"/>
  <c r="M40" i="1"/>
  <c r="L40" i="1" s="1"/>
  <c r="K40" i="1"/>
  <c r="J40" i="1"/>
  <c r="K39" i="1"/>
  <c r="J39" i="1"/>
  <c r="M39" i="1" s="1"/>
  <c r="L39" i="1" s="1"/>
  <c r="M37" i="1"/>
  <c r="L37" i="1" s="1"/>
  <c r="K37" i="1"/>
  <c r="J37" i="1"/>
  <c r="K35" i="1"/>
  <c r="J35" i="1"/>
  <c r="M35" i="1" s="1"/>
  <c r="L35" i="1" s="1"/>
  <c r="M34" i="1"/>
  <c r="L34" i="1" s="1"/>
  <c r="K34" i="1"/>
  <c r="J34" i="1"/>
  <c r="K33" i="1"/>
  <c r="J33" i="1"/>
  <c r="M33" i="1" s="1"/>
  <c r="L33" i="1" s="1"/>
  <c r="M32" i="1"/>
  <c r="L32" i="1" s="1"/>
  <c r="K32" i="1"/>
  <c r="J32" i="1"/>
  <c r="K31" i="1"/>
  <c r="J31" i="1"/>
  <c r="M31" i="1" s="1"/>
  <c r="L31" i="1" s="1"/>
  <c r="M29" i="1"/>
  <c r="L29" i="1" s="1"/>
  <c r="K29" i="1"/>
  <c r="J29" i="1"/>
  <c r="K28" i="1"/>
  <c r="J28" i="1"/>
  <c r="M28" i="1" s="1"/>
  <c r="L28" i="1" s="1"/>
  <c r="M27" i="1"/>
  <c r="L27" i="1" s="1"/>
  <c r="K27" i="1"/>
  <c r="J27" i="1"/>
  <c r="K26" i="1"/>
  <c r="J26" i="1"/>
  <c r="M26" i="1" s="1"/>
  <c r="L26" i="1" s="1"/>
  <c r="M24" i="1"/>
  <c r="L24" i="1" s="1"/>
  <c r="K24" i="1"/>
  <c r="J24" i="1"/>
  <c r="K23" i="1"/>
  <c r="J23" i="1"/>
  <c r="M23" i="1" s="1"/>
  <c r="L23" i="1" s="1"/>
  <c r="M22" i="1"/>
  <c r="L22" i="1" s="1"/>
  <c r="K22" i="1"/>
  <c r="J22" i="1"/>
  <c r="K21" i="1"/>
  <c r="J21" i="1"/>
  <c r="M21" i="1" s="1"/>
  <c r="L21" i="1" s="1"/>
  <c r="M19" i="1"/>
  <c r="L19" i="1" s="1"/>
  <c r="K19" i="1"/>
  <c r="J19" i="1"/>
  <c r="K18" i="1"/>
  <c r="J18" i="1"/>
  <c r="M18" i="1" s="1"/>
  <c r="L18" i="1" s="1"/>
  <c r="M16" i="1"/>
  <c r="L16" i="1" s="1"/>
  <c r="K16" i="1"/>
  <c r="J16" i="1"/>
  <c r="K15" i="1"/>
  <c r="J15" i="1"/>
  <c r="M15" i="1" s="1"/>
  <c r="L15" i="1" s="1"/>
  <c r="M14" i="1"/>
  <c r="L14" i="1" s="1"/>
  <c r="K14" i="1"/>
  <c r="J14" i="1"/>
  <c r="K13" i="1"/>
  <c r="J13" i="1"/>
  <c r="M13" i="1" s="1"/>
  <c r="L13" i="1" s="1"/>
  <c r="M11" i="1"/>
  <c r="L11" i="1" s="1"/>
  <c r="K11" i="1"/>
  <c r="J11" i="1"/>
  <c r="K10" i="1"/>
  <c r="J10" i="1"/>
  <c r="M10" i="1" s="1"/>
  <c r="L10" i="1" s="1"/>
  <c r="M9" i="1"/>
  <c r="L9" i="1" s="1"/>
  <c r="K9" i="1"/>
  <c r="J9" i="1"/>
  <c r="K8" i="1"/>
  <c r="J8" i="1"/>
  <c r="M8" i="1" s="1"/>
  <c r="L8" i="1" s="1"/>
  <c r="M7" i="1"/>
  <c r="L7" i="1" s="1"/>
  <c r="K7" i="1"/>
  <c r="J7" i="1"/>
</calcChain>
</file>

<file path=xl/sharedStrings.xml><?xml version="1.0" encoding="utf-8"?>
<sst xmlns="http://schemas.openxmlformats.org/spreadsheetml/2006/main" count="289" uniqueCount="208">
  <si>
    <t>Obra</t>
  </si>
  <si>
    <t>Bancos</t>
  </si>
  <si>
    <t>B.D.I.</t>
  </si>
  <si>
    <t>Encargos Sociais</t>
  </si>
  <si>
    <t>ETE CEU FW - ATUALIZADO AGOSTO 2022</t>
  </si>
  <si>
    <t xml:space="preserve">SINAPI - 06/2022 - Rio Grande do Sul
ORSE - 05/2022 - Sergipe
SEDOP - 05/2022 - Pará
SEINFRA - 027 - Ceará
SETOP - 03/2022 - Minas Gerais
IOPES - 05/2022 - Espírito Santo
SIURB - 01/2022 - São Paulo
FDE - 04/2022 - São Paulo
AGETOP CIVIL - 05/2022 - Goiás
</t>
  </si>
  <si>
    <t>25,0%</t>
  </si>
  <si>
    <t>Não Desonerado: embutido nos preços unitário dos insumos de mão de obra, de acordo com as bases.</t>
  </si>
  <si>
    <t>Planilha Orçamentária Sintética Com Valor do Material e da Mão de Obra</t>
  </si>
  <si>
    <t>Item</t>
  </si>
  <si>
    <t>Código</t>
  </si>
  <si>
    <t>Banco</t>
  </si>
  <si>
    <t>Descrição</t>
  </si>
  <si>
    <t>Und</t>
  </si>
  <si>
    <t>Quant.</t>
  </si>
  <si>
    <t>Valor Unit</t>
  </si>
  <si>
    <t>Valor Unit com BDI</t>
  </si>
  <si>
    <t>Total</t>
  </si>
  <si>
    <t>M. O.</t>
  </si>
  <si>
    <t>MAT.</t>
  </si>
  <si>
    <t xml:space="preserve"> 1 </t>
  </si>
  <si>
    <t>SERVIÇOS PRELIMINARES/TÉCNICOS</t>
  </si>
  <si>
    <t xml:space="preserve"> 1.1 </t>
  </si>
  <si>
    <t xml:space="preserve"> 90776 </t>
  </si>
  <si>
    <t>SINAPI</t>
  </si>
  <si>
    <t>ENCARREGADO GERAL COM ENCARGOS COMPLEMENTARES</t>
  </si>
  <si>
    <t>H</t>
  </si>
  <si>
    <t xml:space="preserve"> 1.2 </t>
  </si>
  <si>
    <t xml:space="preserve"> 90777 </t>
  </si>
  <si>
    <t>ENGENHEIRO CIVIL DE OBRA JUNIOR COM ENCARGOS COMPLEMENTARES</t>
  </si>
  <si>
    <t xml:space="preserve"> 1.3 </t>
  </si>
  <si>
    <t xml:space="preserve"> ISOL-TELA-001 </t>
  </si>
  <si>
    <t>Próprio</t>
  </si>
  <si>
    <t>ISOLAMENTO DE OBRA COM TELA PLASTICA COM MALHA DE 5MM</t>
  </si>
  <si>
    <t>m²</t>
  </si>
  <si>
    <t xml:space="preserve"> 1.4 </t>
  </si>
  <si>
    <t xml:space="preserve"> 74209/001 </t>
  </si>
  <si>
    <t>PLACA DE OBRA EM CHAPA DE ACO GALVANIZADO</t>
  </si>
  <si>
    <t xml:space="preserve"> 1.5 </t>
  </si>
  <si>
    <t xml:space="preserve"> 73805/001 </t>
  </si>
  <si>
    <t>BARRACAO DE OBRA PARA ALOJAMENTO/ESCRITORIO, PISO EM PINHO 3A, PAREDES EM COMPENSADO 10MM, COBERTURA EM TELHA FIBROCIMENTO 6MM, INCLUSO INSTALACOES ELETRICAS E ESQUADRIAS. REAPROVEITADO 5 VEZES</t>
  </si>
  <si>
    <t xml:space="preserve"> 2 </t>
  </si>
  <si>
    <t>MOVIMENTO DE TERRA</t>
  </si>
  <si>
    <t xml:space="preserve"> 2.1 </t>
  </si>
  <si>
    <t xml:space="preserve"> 98524 </t>
  </si>
  <si>
    <t>LIMPEZA MANUAL DE VEGETAÇÃO EM TERRENO COM ENXADA.AF_05/2018</t>
  </si>
  <si>
    <t xml:space="preserve"> 2.2 </t>
  </si>
  <si>
    <t xml:space="preserve"> 90085 </t>
  </si>
  <si>
    <t>ESCAVAÇÃO MECANIZADA DE VALA COM PROF. MAIOR QUE 1,5 M ATÉ 3,0 M (MÉDIA ENTRE MONTANTE E JUSANTE/UMA COMPOSIÇÃO POR TRECHO), COM ESCAVADEIRA HIDRÁULICA (0,8 M3/111 HP), LARG. DE 1,5 M A 2,5 M, EM SOLO DE 1A CATEGORIA, EM LOCAIS COM ALTO NÍVEL DE INTERFERÊNCIA. AF_01/2015</t>
  </si>
  <si>
    <t>m³</t>
  </si>
  <si>
    <t xml:space="preserve"> 2.3 </t>
  </si>
  <si>
    <t xml:space="preserve"> 030105 </t>
  </si>
  <si>
    <t>AGETOP CIVIL</t>
  </si>
  <si>
    <t>TRANSPORTE DE ENTULHO EM CAÇAMBA ESTACIONÁRIA  INCLUSO A CARGA MANUAL</t>
  </si>
  <si>
    <t xml:space="preserve"> 2.4 </t>
  </si>
  <si>
    <t xml:space="preserve"> 93368 </t>
  </si>
  <si>
    <t>REATERRO MECANIZADO DE VALA COM ESCAVADEIRA HIDRÁULICA (CAPACIDADE DA CAÇAMBA: 0,8 M³ / POTÊNCIA: 111 HP), LARGURA ATÉ 1,5 M, PROFUNDIDADE DE 1,5 A 3,0 M, COM SOLO DE 1ª CATEGORIA EM LOCAIS COM BAIXO NÍVEL DE INTERFERÊNCIA. AF_04/2016</t>
  </si>
  <si>
    <t xml:space="preserve"> 3 </t>
  </si>
  <si>
    <t>INFRAESTRUTURA/FUNDAÇÕES</t>
  </si>
  <si>
    <t xml:space="preserve"> 3.1 </t>
  </si>
  <si>
    <t xml:space="preserve"> 101175 </t>
  </si>
  <si>
    <t>ESTACA BROCA DE CONCRETO, DIÂMETRO DE 30CM, ESCAVAÇÃO MANUAL COM TRADO CONCHA, COM ARMADURA DE ARRANQUE. AF_05/2020</t>
  </si>
  <si>
    <t>M</t>
  </si>
  <si>
    <t xml:space="preserve"> 3.2 </t>
  </si>
  <si>
    <t xml:space="preserve"> 9.112 </t>
  </si>
  <si>
    <t>CS VIGA DE FUNDAÇÃO EM CONCRETO ARMADO USINADO - FCK 25 MPA - COMPLETO COM FÔRMAS, ARMADURA, LANÇADO E ADENSADO</t>
  </si>
  <si>
    <t xml:space="preserve"> 4 </t>
  </si>
  <si>
    <t>SUPERESTRUTURA</t>
  </si>
  <si>
    <t xml:space="preserve"> 4.1 </t>
  </si>
  <si>
    <t xml:space="preserve"> 68053 </t>
  </si>
  <si>
    <t>FORNECIMENTO/INSTALACAO LONA PLASTICA PRETA, PARA IMPERMEABILIZACAO, ESPESSURA 150 MICRAS.</t>
  </si>
  <si>
    <t xml:space="preserve"> 4.2 </t>
  </si>
  <si>
    <t xml:space="preserve"> 92800 </t>
  </si>
  <si>
    <t>CORTE E DOBRA DE AÇO CA-60, DIÂMETRO DE 5,0 MM, UTILIZADO EM LAJE. AF_12/2015</t>
  </si>
  <si>
    <t>KG</t>
  </si>
  <si>
    <t xml:space="preserve"> 4.3 </t>
  </si>
  <si>
    <t xml:space="preserve"> 2.622 </t>
  </si>
  <si>
    <t>CONTRAPISO CONCRETO ARMADO fck=15MPa , e=8cm, COM LASTRO BRITA 5 cm</t>
  </si>
  <si>
    <t xml:space="preserve"> 4.4 </t>
  </si>
  <si>
    <t xml:space="preserve"> 1.23 </t>
  </si>
  <si>
    <t>farmaco VIGA EM CONCRETO ARMADO USINADO - FCK 25 MPA - COMPLETO COM FÔRMAS, ESCORAMENTO, ARMADURA, LANÇADO E ADENSADO</t>
  </si>
  <si>
    <t xml:space="preserve"> 5 </t>
  </si>
  <si>
    <t>ALVENARIAS</t>
  </si>
  <si>
    <t xml:space="preserve"> 5.1 </t>
  </si>
  <si>
    <t xml:space="preserve"> 89978 </t>
  </si>
  <si>
    <t>(COMPOSIÇÃO REPRESENTATIVA) DO SERVIÇO DE ALVENARIA DE VEDAÇÃO DE BLOCOS VAZADOS DE CONCRETO DE 14X19X39CM (ESPESSURA 14CM), PARA EDIFICAÇÃO HABITACIONAL UNIFAMILIAR (CASA) E EDIFICAÇÃO PÚBLICA PADRÃO. AF_12/2014</t>
  </si>
  <si>
    <t xml:space="preserve"> 5.2 </t>
  </si>
  <si>
    <t xml:space="preserve"> 90282 </t>
  </si>
  <si>
    <t>GRAUTE FGK=15 MPA; TRAÇO 1:2,0:2,4 (CIMENTO/ AREIA GROSSA/ BRITA 0/ ADITIVO) - PREPARO MECÂNICO COM BETONEIRA 400 L. AF_02/2015</t>
  </si>
  <si>
    <t xml:space="preserve"> 5.3 </t>
  </si>
  <si>
    <t xml:space="preserve"> 92777 </t>
  </si>
  <si>
    <t>ARMAÇÃO DE PILAR OU VIGA DE UMA ESTRUTURA CONVENCIONAL DE CONCRETO ARMADO EM UMA EDIFICAÇÃO TÉRREA OU SOBRADO UTILIZANDO AÇO CA-50 DE 8,0 MM - MONTAGEM. AF_12/2015</t>
  </si>
  <si>
    <t xml:space="preserve"> 5.4 </t>
  </si>
  <si>
    <t xml:space="preserve"> 92775 </t>
  </si>
  <si>
    <t>ARMAÇÃO DE PILAR OU VIGA DE UMA ESTRUTURA CONVENCIONAL DE CONCRETO ARMADO EM UMA EDIFICAÇÃO TÉRREA OU SOBRADO UTILIZANDO AÇO CA-60 DE 5,0 MM - MONTAGEM. AF_12/2015</t>
  </si>
  <si>
    <t xml:space="preserve"> 6 </t>
  </si>
  <si>
    <t>REVESTIMENTOS</t>
  </si>
  <si>
    <t xml:space="preserve"> 6.1 </t>
  </si>
  <si>
    <t xml:space="preserve"> 87879 </t>
  </si>
  <si>
    <t>CHAPISCO APLICADO EM ALVENARIAS E ESTRUTURAS DE CONCRETO INTERNAS, COM COLHER DE PEDREIRO.  ARGAMASSA TRAÇO 1:3 COM PREPARO EM BETONEIRA 400L. AF_06/2014</t>
  </si>
  <si>
    <t xml:space="preserve"> 6.2 </t>
  </si>
  <si>
    <t xml:space="preserve"> 87536 </t>
  </si>
  <si>
    <t>EMBOÇO, PARA RECEBIMENTO DE CERÂMICA, EM ARGAMASSA TRAÇO 1:2:8, PREPARO MANUAL, APLICADO MANUALMENTE EM FACES INTERNAS DE PAREDES, PARA AMBIENTE COM ÁREA  MAIOR QUE 10M2, ESPESSURA DE 20MM, COM EXECUÇÃO DE TALISCAS. AF_06/2014</t>
  </si>
  <si>
    <t xml:space="preserve"> 6.3 </t>
  </si>
  <si>
    <t xml:space="preserve"> C2126 </t>
  </si>
  <si>
    <t>SEINFRA</t>
  </si>
  <si>
    <t>REBOCO C/ARGAMASSA PRÉ-FABRICADA ESP=5 mm P/ PAREDE</t>
  </si>
  <si>
    <t xml:space="preserve"> 6.4 </t>
  </si>
  <si>
    <t xml:space="preserve"> PIS-LAJ-005 </t>
  </si>
  <si>
    <t>SETOP</t>
  </si>
  <si>
    <t>LAJE DE TRANSIÇÃO E = 5 CM, SEM JUNTA, FCK = 10 MPA (MANUAL)</t>
  </si>
  <si>
    <t xml:space="preserve"> 6.5 </t>
  </si>
  <si>
    <t xml:space="preserve"> 87690 </t>
  </si>
  <si>
    <t>CONTRAPISO EM ARGAMASSA TRAÇO 1:4 (CIMENTO E AREIA), PREPARO MECÂNICO COM BETONEIRA 400 L, APLICADO EM ÁREAS SECAS SOBRE LAJE, NÃO ADERIDO, ACABAMENTO NÃO REFORÇADO, ESPESSURA 5CM. AF_07/2021</t>
  </si>
  <si>
    <t xml:space="preserve"> 7 </t>
  </si>
  <si>
    <t>IMPERMEABILIZAÇÕES</t>
  </si>
  <si>
    <t xml:space="preserve"> 7.1 </t>
  </si>
  <si>
    <t xml:space="preserve"> 98546 </t>
  </si>
  <si>
    <t>IMPERMEABILIZAÇÃO DE SUPERFÍCIE COM MANTA ASFÁLTICA, UMA CAMADA, INCLUSIVE APLICAÇÃO DE PRIMER ASFÁLTICO, E=3MM. AF_06/2018</t>
  </si>
  <si>
    <t xml:space="preserve"> 8 </t>
  </si>
  <si>
    <t>INSTALAÇÕES HIDROSSANITÁRIAS</t>
  </si>
  <si>
    <t xml:space="preserve"> 8.1 </t>
  </si>
  <si>
    <t xml:space="preserve"> 91786 </t>
  </si>
  <si>
    <t>(COMPOSIÇÃO REPRESENTATIVA) DO SERVIÇO DE INSTALAÇÃO TUBOS DE PVC, SOLDÁVEL, ÁGUA FRIA, DN 32 MM (INSTALADO EM RAMAL, SUB-RAMAL, RAMAL DE DISTRIBUIÇÃO OU PRUMADA), INCLUSIVE CONEXÕES, CORTES E FIXAÇÕES, PARA PRÉDIOS. AF_10/2015</t>
  </si>
  <si>
    <t xml:space="preserve"> 8.2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</si>
  <si>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</si>
  <si>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</si>
  <si>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8.3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</si>
  <si>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</si>
  <si>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</si>
  <si>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8.4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</si>
  <si>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</si>
  <si>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</si>
  <si>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8.5 </t>
  </si>
  <si>
    <t xml:space="preserve"> 3205 </t>
  </si>
  <si>
    <t>ORSE</t>
  </si>
  <si>
    <t>Registro tipo esfera em PVC c/borboleta, d =  3"</t>
  </si>
  <si>
    <t>un</t>
  </si>
  <si>
    <t xml:space="preserve"> 8.6 </t>
  </si>
  <si>
    <t xml:space="preserve"> 73932/001 </t>
  </si>
  <si>
    <t>GRADE DE FERRO EM BARRA CHATA 3/16"</t>
  </si>
  <si>
    <t xml:space="preserve"> 8.7 </t>
  </si>
  <si>
    <t xml:space="preserve"> 180485 </t>
  </si>
  <si>
    <t>SEDOP</t>
  </si>
  <si>
    <t>Fossa septica conc.arm.d=1,60m p=2,75m cap=40 pessoas</t>
  </si>
  <si>
    <t>UN</t>
  </si>
  <si>
    <t xml:space="preserve"> 8.8 </t>
  </si>
  <si>
    <t xml:space="preserve"> HID-BOM-015 </t>
  </si>
  <si>
    <t>MOTO-BOMBA 0,5 CV VM = 5M3/H 1 1/2" R = 1 1/2", TRIFÁSICA</t>
  </si>
  <si>
    <t xml:space="preserve"> 8.9 </t>
  </si>
  <si>
    <t xml:space="preserve"> 3840 </t>
  </si>
  <si>
    <t>Caixa para medição direta padrão energisa (1.00 x 0.60 x 0.20 m) em chapa de alumíniode 2mm</t>
  </si>
  <si>
    <t xml:space="preserve"> 8.10 </t>
  </si>
  <si>
    <t xml:space="preserve"> 88248 </t>
  </si>
  <si>
    <t>AUXILIAR DE ENCANADOR OU BOMBEIRO HIDRÁULICO COM ENCARGOS COMPLEMENTARES</t>
  </si>
  <si>
    <t xml:space="preserve"> 9 </t>
  </si>
  <si>
    <t>INSTALAÇÕES ELÉTRICAS</t>
  </si>
  <si>
    <t xml:space="preserve"> 9.1 </t>
  </si>
  <si>
    <t xml:space="preserve"> 91870 </t>
  </si>
  <si>
    <t>ELETRODUTO RÍGIDO ROSCÁVEL, PVC, DN 20 MM (1/2"), PARA CIRCUITOS TERMINAIS, INSTALADO EM PAREDE - FORNECIMENTO E INSTALAÇÃO. AF_12/2015</t>
  </si>
  <si>
    <t xml:space="preserve"> 9.2 </t>
  </si>
  <si>
    <t xml:space="preserve"> 91926 </t>
  </si>
  <si>
    <t>CABO DE COBRE FLEXÍVEL ISOLADO, 2,5 MM², ANTI-CHAMA 450/750 V, PARA CIRCUITOS TERMINAIS - FORNECIMENTO E INSTALAÇÃO. AF_12/2015</t>
  </si>
  <si>
    <t xml:space="preserve"> 9.3 </t>
  </si>
  <si>
    <t xml:space="preserve"> 93653 </t>
  </si>
  <si>
    <t>DISJUNTOR MONOPOLAR TIPO DIN, CORRENTE NOMINAL DE 10A - FORNECIMENTO E INSTALAÇÃO. AF_10/2020</t>
  </si>
  <si>
    <t xml:space="preserve"> 9.4 </t>
  </si>
  <si>
    <t xml:space="preserve"> 090993 </t>
  </si>
  <si>
    <t>SIURB</t>
  </si>
  <si>
    <t>LUMINÁRIA COMERCIAL - 1 LÂMPADA FLUORESCENTE DE 14W</t>
  </si>
  <si>
    <t xml:space="preserve"> 10 </t>
  </si>
  <si>
    <t>PINTURAS</t>
  </si>
  <si>
    <t xml:space="preserve"> 10.1 </t>
  </si>
  <si>
    <t xml:space="preserve"> 88485 </t>
  </si>
  <si>
    <t>APLICAÇÃO DE FUNDO SELADOR ACRÍLICO EM PAREDES, UMA DEMÃO. AF_06/2014</t>
  </si>
  <si>
    <t xml:space="preserve"> 10.2 </t>
  </si>
  <si>
    <t xml:space="preserve"> 88489 </t>
  </si>
  <si>
    <t>APLICAÇÃO MANUAL DE PINTURA COM TINTA LÁTEX ACRÍLICA EM PAREDES, DUAS DEMÃOS. AF_06/2014</t>
  </si>
  <si>
    <t xml:space="preserve"> 11 </t>
  </si>
  <si>
    <t>SERVIÇOS COMPLEMENTARES</t>
  </si>
  <si>
    <t xml:space="preserve"> 11.1 </t>
  </si>
  <si>
    <t xml:space="preserve"> 10179 </t>
  </si>
  <si>
    <t>Lastro de brita 0</t>
  </si>
  <si>
    <t xml:space="preserve"> 11.2 </t>
  </si>
  <si>
    <t xml:space="preserve"> 100324 </t>
  </si>
  <si>
    <t>LASTRO COM MATERIAL GRANULAR (PEDRA BRITADA N.1 E PEDRA BRITADA N.2), APLICADO EM PISOS OU LAJES SOBRE SOLO, ESPESSURA DE *10 CM*. AF_07/2019</t>
  </si>
  <si>
    <t xml:space="preserve"> 11.3 </t>
  </si>
  <si>
    <t xml:space="preserve"> 16.15.041 </t>
  </si>
  <si>
    <t>FDE</t>
  </si>
  <si>
    <t>DRENAGEM COM AREIA GROSSA</t>
  </si>
  <si>
    <t xml:space="preserve"> 11.4 </t>
  </si>
  <si>
    <t xml:space="preserve"> 200307 </t>
  </si>
  <si>
    <t>IOPES</t>
  </si>
  <si>
    <t>Fornecimento e espalhamento de terra vegetal</t>
  </si>
  <si>
    <t xml:space="preserve"> 11.5 </t>
  </si>
  <si>
    <t xml:space="preserve"> 98504 </t>
  </si>
  <si>
    <t>PLANTIO DE GRAMA EM PLACAS. AF_05/2018</t>
  </si>
  <si>
    <t xml:space="preserve"> 11.6 </t>
  </si>
  <si>
    <t xml:space="preserve"> 73881/001 </t>
  </si>
  <si>
    <t>EXECUCAO DE DRENO COM MANTA GEOTEXTIL 200 G/M2</t>
  </si>
  <si>
    <t>Totais -&gt;</t>
  </si>
  <si>
    <t>66.341,39</t>
  </si>
  <si>
    <t>130.519,68</t>
  </si>
  <si>
    <t>196.861,07</t>
  </si>
  <si>
    <t>Total sem BDI</t>
  </si>
  <si>
    <t>Total do BDI</t>
  </si>
  <si>
    <t>Total Geral</t>
  </si>
  <si>
    <t>_______________________________________________________________
Daniel
Setor de Engenharia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</si>
</sst>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s>
  <fills count="2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11">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s>
  <cellStyleXfs count="1">
    <xf numFmtId="0" fontId="0" fillId="0" borderId="0"/>
  </cellStyleXfs>
  <cellXfs count="25">
    <xf numFmtId="0" fontId="0" fillId="0" borderId="0" xfId="0"/>
    <xf numFmtId="0" fontId="1" fillId="2" borderId="0" xfId="0" applyFont="1" applyFill="1" applyAlignment="1">
      <alignment horizontal="left" vertical="top" wrapText="1"/>
    </xf>
    <xf numFmtId="0" fontId="5" fillId="6" borderId="3" xfId="0" applyFont="1" applyFill="1" applyBorder="1" applyAlignment="1">
      <alignment horizontal="right" vertical="top" wrapText="1"/>
    </xf>
    <xf numFmtId="0" fontId="6" fillId="7" borderId="4" xfId="0" applyFont="1" applyFill="1" applyBorder="1" applyAlignment="1">
      <alignment horizontal="left" vertical="top" wrapText="1"/>
    </xf>
    <xf numFmtId="0" fontId="7" fillId="8" borderId="5" xfId="0" applyFont="1" applyFill="1" applyBorder="1" applyAlignment="1">
      <alignment horizontal="right" vertical="top" wrapText="1"/>
    </xf>
    <xf numFmtId="4" fontId="8" fillId="9" borderId="6" xfId="0" applyNumberFormat="1" applyFont="1" applyFill="1" applyBorder="1" applyAlignment="1">
      <alignment horizontal="right" vertical="top" wrapText="1"/>
    </xf>
    <xf numFmtId="0" fontId="9" fillId="10" borderId="7" xfId="0" applyFont="1" applyFill="1" applyBorder="1" applyAlignment="1">
      <alignment horizontal="left" vertical="top" wrapText="1"/>
    </xf>
    <xf numFmtId="0" fontId="10" fillId="11" borderId="8" xfId="0" applyFont="1" applyFill="1" applyBorder="1" applyAlignment="1">
      <alignment horizontal="center" vertical="top" wrapText="1"/>
    </xf>
    <xf numFmtId="0" fontId="11" fillId="12" borderId="9" xfId="0" applyFont="1" applyFill="1" applyBorder="1" applyAlignment="1">
      <alignment horizontal="right" vertical="top" wrapText="1"/>
    </xf>
    <xf numFmtId="4" fontId="12" fillId="13" borderId="10" xfId="0" applyNumberFormat="1" applyFont="1" applyFill="1" applyBorder="1" applyAlignment="1">
      <alignment horizontal="right" vertical="top" wrapText="1"/>
    </xf>
    <xf numFmtId="0" fontId="13" fillId="14" borderId="0" xfId="0" applyFont="1" applyFill="1" applyAlignment="1">
      <alignment horizontal="left" vertical="top" wrapText="1"/>
    </xf>
    <xf numFmtId="0" fontId="14" fillId="15" borderId="0" xfId="0" applyFont="1" applyFill="1" applyAlignment="1">
      <alignment horizontal="center" vertical="top" wrapText="1"/>
    </xf>
    <xf numFmtId="0" fontId="15" fillId="16" borderId="0" xfId="0" applyFont="1" applyFill="1" applyAlignment="1">
      <alignment horizontal="right" vertical="top" wrapText="1"/>
    </xf>
    <xf numFmtId="0" fontId="17" fillId="18" borderId="0" xfId="0" applyFont="1" applyFill="1" applyAlignment="1">
      <alignment horizontal="left" vertical="top" wrapText="1"/>
    </xf>
    <xf numFmtId="0" fontId="18" fillId="19" borderId="0" xfId="0" applyFont="1" applyFill="1" applyAlignment="1">
      <alignment horizontal="center" vertical="top" wrapText="1"/>
    </xf>
    <xf numFmtId="0" fontId="1" fillId="2" borderId="0" xfId="0" applyFont="1" applyFill="1" applyAlignment="1">
      <alignment horizontal="left" vertical="top" wrapText="1"/>
    </xf>
    <xf numFmtId="0" fontId="13" fillId="14" borderId="0" xfId="0" applyFont="1" applyFill="1" applyAlignment="1">
      <alignment horizontal="left" vertical="top" wrapText="1"/>
    </xf>
    <xf numFmtId="0" fontId="2" fillId="3" borderId="0" xfId="0" applyFont="1" applyFill="1" applyAlignment="1">
      <alignment horizontal="center" wrapText="1"/>
    </xf>
    <xf numFmtId="0" fontId="0" fillId="0" borderId="0" xfId="0"/>
    <xf numFmtId="0" fontId="3" fillId="4" borderId="1" xfId="0" applyFont="1" applyFill="1" applyBorder="1" applyAlignment="1">
      <alignment horizontal="left" vertical="top" wrapText="1"/>
    </xf>
    <xf numFmtId="0" fontId="5" fillId="6" borderId="3" xfId="0" applyFont="1" applyFill="1" applyBorder="1" applyAlignment="1">
      <alignment horizontal="right" vertical="top" wrapText="1"/>
    </xf>
    <xf numFmtId="0" fontId="4" fillId="5" borderId="2" xfId="0" applyFont="1" applyFill="1" applyBorder="1" applyAlignment="1">
      <alignment horizontal="center" vertical="top" wrapText="1"/>
    </xf>
    <xf numFmtId="0" fontId="15" fillId="16" borderId="0" xfId="0" applyFont="1" applyFill="1" applyAlignment="1">
      <alignment horizontal="right" vertical="top" wrapText="1"/>
    </xf>
    <xf numFmtId="4" fontId="16" fillId="17" borderId="0" xfId="0" applyNumberFormat="1" applyFont="1" applyFill="1" applyAlignment="1">
      <alignment horizontal="right" vertical="top" wrapText="1"/>
    </xf>
    <xf numFmtId="0" fontId="18" fillId="19"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133350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0"/>
  <sheetViews>
    <sheetView tabSelected="1" showOutlineSymbols="0" showWhiteSpace="0" topLeftCell="A58" workbookViewId="0"/>
  </sheetViews>
  <sheetFormatPr defaultRowHeight="14.25" x14ac:dyDescent="0.2"/>
  <cols>
    <col min="1" max="3" width="10" bestFit="1" customWidth="1"/>
    <col min="4" max="4" width="60" bestFit="1" customWidth="1"/>
    <col min="5" max="5" width="5" bestFit="1" customWidth="1"/>
    <col min="6" max="14" width="10" bestFit="1" customWidth="1"/>
  </cols>
  <sheetData>
    <row r="1" spans="1:13" ht="15" x14ac:dyDescent="0.2">
      <c r="A1" s="1"/>
      <c r="B1" s="1"/>
      <c r="C1" s="1"/>
      <c r="D1" s="1" t="s">
        <v>0</v>
      </c>
      <c r="E1" s="15" t="s">
        <v>1</v>
      </c>
      <c r="F1" s="15"/>
      <c r="G1" s="15"/>
      <c r="H1" s="15" t="s">
        <v>2</v>
      </c>
      <c r="I1" s="15"/>
      <c r="J1" s="15"/>
      <c r="K1" s="15" t="s">
        <v>3</v>
      </c>
      <c r="L1" s="15"/>
      <c r="M1" s="15"/>
    </row>
    <row r="2" spans="1:13" ht="80.099999999999994" customHeight="1" x14ac:dyDescent="0.2">
      <c r="A2" s="10"/>
      <c r="B2" s="10"/>
      <c r="C2" s="10"/>
      <c r="D2" s="10" t="s">
        <v>4</v>
      </c>
      <c r="E2" s="16" t="s">
        <v>5</v>
      </c>
      <c r="F2" s="16"/>
      <c r="G2" s="16"/>
      <c r="H2" s="16" t="s">
        <v>6</v>
      </c>
      <c r="I2" s="16"/>
      <c r="J2" s="16"/>
      <c r="K2" s="16" t="s">
        <v>7</v>
      </c>
      <c r="L2" s="16"/>
      <c r="M2" s="16"/>
    </row>
    <row r="3" spans="1:13" ht="15" x14ac:dyDescent="0.25">
      <c r="A3" s="17" t="s">
        <v>8</v>
      </c>
      <c r="B3" s="18"/>
      <c r="C3" s="18"/>
      <c r="D3" s="18"/>
      <c r="E3" s="18"/>
      <c r="F3" s="18"/>
      <c r="G3" s="18"/>
      <c r="H3" s="18"/>
      <c r="I3" s="18"/>
      <c r="J3" s="18"/>
      <c r="K3" s="18"/>
      <c r="L3" s="18"/>
      <c r="M3" s="18"/>
    </row>
    <row r="4" spans="1:13" ht="15" customHeight="1" x14ac:dyDescent="0.2">
      <c r="A4" s="19" t="s">
        <v>9</v>
      </c>
      <c r="B4" s="20" t="s">
        <v>10</v>
      </c>
      <c r="C4" s="19" t="s">
        <v>11</v>
      </c>
      <c r="D4" s="19" t="s">
        <v>12</v>
      </c>
      <c r="E4" s="21" t="s">
        <v>13</v>
      </c>
      <c r="F4" s="20" t="s">
        <v>14</v>
      </c>
      <c r="G4" s="20" t="s">
        <v>15</v>
      </c>
      <c r="H4" s="21" t="s">
        <v>16</v>
      </c>
      <c r="I4" s="19"/>
      <c r="J4" s="19"/>
      <c r="K4" s="21" t="s">
        <v>17</v>
      </c>
      <c r="L4" s="19"/>
      <c r="M4" s="19"/>
    </row>
    <row r="5" spans="1:13" ht="15" customHeight="1" x14ac:dyDescent="0.2">
      <c r="A5" s="20"/>
      <c r="B5" s="20"/>
      <c r="C5" s="20"/>
      <c r="D5" s="20"/>
      <c r="E5" s="20"/>
      <c r="F5" s="20"/>
      <c r="G5" s="20"/>
      <c r="H5" s="2" t="s">
        <v>18</v>
      </c>
      <c r="I5" s="2" t="s">
        <v>19</v>
      </c>
      <c r="J5" s="2" t="s">
        <v>17</v>
      </c>
      <c r="K5" s="2" t="s">
        <v>18</v>
      </c>
      <c r="L5" s="2" t="s">
        <v>19</v>
      </c>
      <c r="M5" s="2" t="s">
        <v>17</v>
      </c>
    </row>
    <row r="6" spans="1:13" ht="24" customHeight="1" x14ac:dyDescent="0.2">
      <c r="A6" s="3" t="s">
        <v>20</v>
      </c>
      <c r="B6" s="3"/>
      <c r="C6" s="3"/>
      <c r="D6" s="3" t="s">
        <v>21</v>
      </c>
      <c r="E6" s="3"/>
      <c r="F6" s="4"/>
      <c r="G6" s="3"/>
      <c r="H6" s="3"/>
      <c r="I6" s="3"/>
      <c r="J6" s="3"/>
      <c r="K6" s="3"/>
      <c r="L6" s="3"/>
      <c r="M6" s="5">
        <v>31117.9</v>
      </c>
    </row>
    <row r="7" spans="1:13" ht="24" customHeight="1" x14ac:dyDescent="0.2">
      <c r="A7" s="6" t="s">
        <v>22</v>
      </c>
      <c r="B7" s="8" t="s">
        <v>23</v>
      </c>
      <c r="C7" s="6" t="s">
        <v>24</v>
      </c>
      <c r="D7" s="6" t="s">
        <v>25</v>
      </c>
      <c r="E7" s="7" t="s">
        <v>26</v>
      </c>
      <c r="F7" s="8">
        <v>240</v>
      </c>
      <c r="G7" s="9">
        <v>48.97</v>
      </c>
      <c r="H7" s="9">
        <v>58.64</v>
      </c>
      <c r="I7" s="9">
        <v>2.57</v>
      </c>
      <c r="J7" s="9">
        <f>TRUNC(G7 * (1 + 25 / 100), 2)</f>
        <v>61.21</v>
      </c>
      <c r="K7" s="9">
        <f>TRUNC(F7 * H7, 2)</f>
        <v>14073.6</v>
      </c>
      <c r="L7" s="9">
        <f>M7 - K7</f>
        <v>616.79999999999927</v>
      </c>
      <c r="M7" s="9">
        <f>TRUNC(F7 * J7, 2)</f>
        <v>14690.4</v>
      </c>
    </row>
    <row r="8" spans="1:13" ht="24" customHeight="1" x14ac:dyDescent="0.2">
      <c r="A8" s="6" t="s">
        <v>27</v>
      </c>
      <c r="B8" s="8" t="s">
        <v>28</v>
      </c>
      <c r="C8" s="6" t="s">
        <v>24</v>
      </c>
      <c r="D8" s="6" t="s">
        <v>29</v>
      </c>
      <c r="E8" s="7" t="s">
        <v>26</v>
      </c>
      <c r="F8" s="8">
        <v>60</v>
      </c>
      <c r="G8" s="9">
        <v>100.84</v>
      </c>
      <c r="H8" s="9">
        <v>124.12</v>
      </c>
      <c r="I8" s="9">
        <v>1.93</v>
      </c>
      <c r="J8" s="9">
        <f>TRUNC(G8 * (1 + 25 / 100), 2)</f>
        <v>126.05</v>
      </c>
      <c r="K8" s="9">
        <f>TRUNC(F8 * H8, 2)</f>
        <v>7447.2</v>
      </c>
      <c r="L8" s="9">
        <f>M8 - K8</f>
        <v>115.80000000000018</v>
      </c>
      <c r="M8" s="9">
        <f>TRUNC(F8 * J8, 2)</f>
        <v>7563</v>
      </c>
    </row>
    <row r="9" spans="1:13" ht="24" customHeight="1" x14ac:dyDescent="0.2">
      <c r="A9" s="6" t="s">
        <v>30</v>
      </c>
      <c r="B9" s="8" t="s">
        <v>31</v>
      </c>
      <c r="C9" s="6" t="s">
        <v>32</v>
      </c>
      <c r="D9" s="6" t="s">
        <v>33</v>
      </c>
      <c r="E9" s="7" t="s">
        <v>34</v>
      </c>
      <c r="F9" s="8">
        <v>65</v>
      </c>
      <c r="G9" s="9">
        <v>9.4600000000000009</v>
      </c>
      <c r="H9" s="9">
        <v>4.4800000000000004</v>
      </c>
      <c r="I9" s="9">
        <v>7.34</v>
      </c>
      <c r="J9" s="9">
        <f>TRUNC(G9 * (1 + 25 / 100), 2)</f>
        <v>11.82</v>
      </c>
      <c r="K9" s="9">
        <f>TRUNC(F9 * H9, 2)</f>
        <v>291.2</v>
      </c>
      <c r="L9" s="9">
        <f>M9 - K9</f>
        <v>477.09999999999997</v>
      </c>
      <c r="M9" s="9">
        <f>TRUNC(F9 * J9, 2)</f>
        <v>768.3</v>
      </c>
    </row>
    <row r="10" spans="1:13" ht="24" customHeight="1" x14ac:dyDescent="0.2">
      <c r="A10" s="6" t="s">
        <v>35</v>
      </c>
      <c r="B10" s="8" t="s">
        <v>36</v>
      </c>
      <c r="C10" s="6" t="s">
        <v>24</v>
      </c>
      <c r="D10" s="6" t="s">
        <v>37</v>
      </c>
      <c r="E10" s="7" t="s">
        <v>34</v>
      </c>
      <c r="F10" s="8">
        <v>2.16</v>
      </c>
      <c r="G10" s="9">
        <v>526.33000000000004</v>
      </c>
      <c r="H10" s="9">
        <v>58.05</v>
      </c>
      <c r="I10" s="9">
        <v>599.86</v>
      </c>
      <c r="J10" s="9">
        <f>TRUNC(G10 * (1 + 25 / 100), 2)</f>
        <v>657.91</v>
      </c>
      <c r="K10" s="9">
        <f>TRUNC(F10 * H10, 2)</f>
        <v>125.38</v>
      </c>
      <c r="L10" s="9">
        <f>M10 - K10</f>
        <v>1295.6999999999998</v>
      </c>
      <c r="M10" s="9">
        <f>TRUNC(F10 * J10, 2)</f>
        <v>1421.08</v>
      </c>
    </row>
    <row r="11" spans="1:13" ht="48" customHeight="1" x14ac:dyDescent="0.2">
      <c r="A11" s="6" t="s">
        <v>38</v>
      </c>
      <c r="B11" s="8" t="s">
        <v>39</v>
      </c>
      <c r="C11" s="6" t="s">
        <v>24</v>
      </c>
      <c r="D11" s="6" t="s">
        <v>40</v>
      </c>
      <c r="E11" s="7" t="s">
        <v>34</v>
      </c>
      <c r="F11" s="8">
        <v>12</v>
      </c>
      <c r="G11" s="9">
        <v>445.01</v>
      </c>
      <c r="H11" s="9">
        <v>303.14999999999998</v>
      </c>
      <c r="I11" s="9">
        <v>253.11</v>
      </c>
      <c r="J11" s="9">
        <f>TRUNC(G11 * (1 + 25 / 100), 2)</f>
        <v>556.26</v>
      </c>
      <c r="K11" s="9">
        <f>TRUNC(F11 * H11, 2)</f>
        <v>3637.8</v>
      </c>
      <c r="L11" s="9">
        <f>M11 - K11</f>
        <v>3037.3199999999997</v>
      </c>
      <c r="M11" s="9">
        <f>TRUNC(F11 * J11, 2)</f>
        <v>6675.12</v>
      </c>
    </row>
    <row r="12" spans="1:13" ht="24" customHeight="1" x14ac:dyDescent="0.2">
      <c r="A12" s="3" t="s">
        <v>41</v>
      </c>
      <c r="B12" s="3"/>
      <c r="C12" s="3"/>
      <c r="D12" s="3" t="s">
        <v>42</v>
      </c>
      <c r="E12" s="3"/>
      <c r="F12" s="4"/>
      <c r="G12" s="3"/>
      <c r="H12" s="3"/>
      <c r="I12" s="3"/>
      <c r="J12" s="3"/>
      <c r="K12" s="3"/>
      <c r="L12" s="3"/>
      <c r="M12" s="5">
        <v>6028.49</v>
      </c>
    </row>
    <row r="13" spans="1:13" ht="24" customHeight="1" x14ac:dyDescent="0.2">
      <c r="A13" s="6" t="s">
        <v>43</v>
      </c>
      <c r="B13" s="8" t="s">
        <v>44</v>
      </c>
      <c r="C13" s="6" t="s">
        <v>24</v>
      </c>
      <c r="D13" s="6" t="s">
        <v>45</v>
      </c>
      <c r="E13" s="7" t="s">
        <v>34</v>
      </c>
      <c r="F13" s="8">
        <v>168</v>
      </c>
      <c r="G13" s="9">
        <v>2.7</v>
      </c>
      <c r="H13" s="9">
        <v>2.5</v>
      </c>
      <c r="I13" s="9">
        <v>0.87</v>
      </c>
      <c r="J13" s="9">
        <f>TRUNC(G13 * (1 + 25 / 100), 2)</f>
        <v>3.37</v>
      </c>
      <c r="K13" s="9">
        <f>TRUNC(F13 * H13, 2)</f>
        <v>420</v>
      </c>
      <c r="L13" s="9">
        <f>M13 - K13</f>
        <v>146.15999999999997</v>
      </c>
      <c r="M13" s="9">
        <f>TRUNC(F13 * J13, 2)</f>
        <v>566.16</v>
      </c>
    </row>
    <row r="14" spans="1:13" ht="72" customHeight="1" x14ac:dyDescent="0.2">
      <c r="A14" s="6" t="s">
        <v>46</v>
      </c>
      <c r="B14" s="8" t="s">
        <v>47</v>
      </c>
      <c r="C14" s="6" t="s">
        <v>24</v>
      </c>
      <c r="D14" s="6" t="s">
        <v>48</v>
      </c>
      <c r="E14" s="7" t="s">
        <v>49</v>
      </c>
      <c r="F14" s="8">
        <v>106.54</v>
      </c>
      <c r="G14" s="9">
        <v>11.92</v>
      </c>
      <c r="H14" s="9">
        <v>3.36</v>
      </c>
      <c r="I14" s="9">
        <v>11.54</v>
      </c>
      <c r="J14" s="9">
        <f>TRUNC(G14 * (1 + 25 / 100), 2)</f>
        <v>14.9</v>
      </c>
      <c r="K14" s="9">
        <f>TRUNC(F14 * H14, 2)</f>
        <v>357.97</v>
      </c>
      <c r="L14" s="9">
        <f>M14 - K14</f>
        <v>1229.47</v>
      </c>
      <c r="M14" s="9">
        <f>TRUNC(F14 * J14, 2)</f>
        <v>1587.44</v>
      </c>
    </row>
    <row r="15" spans="1:13" ht="24" customHeight="1" x14ac:dyDescent="0.2">
      <c r="A15" s="6" t="s">
        <v>50</v>
      </c>
      <c r="B15" s="8" t="s">
        <v>51</v>
      </c>
      <c r="C15" s="6" t="s">
        <v>52</v>
      </c>
      <c r="D15" s="6" t="s">
        <v>53</v>
      </c>
      <c r="E15" s="7" t="s">
        <v>49</v>
      </c>
      <c r="F15" s="8">
        <v>20</v>
      </c>
      <c r="G15" s="9">
        <v>74.67</v>
      </c>
      <c r="H15" s="9">
        <v>9.99</v>
      </c>
      <c r="I15" s="9">
        <v>83.34</v>
      </c>
      <c r="J15" s="9">
        <f>TRUNC(G15 * (1 + 25 / 100), 2)</f>
        <v>93.33</v>
      </c>
      <c r="K15" s="9">
        <f>TRUNC(F15 * H15, 2)</f>
        <v>199.8</v>
      </c>
      <c r="L15" s="9">
        <f>M15 - K15</f>
        <v>1666.8</v>
      </c>
      <c r="M15" s="9">
        <f>TRUNC(F15 * J15, 2)</f>
        <v>1866.6</v>
      </c>
    </row>
    <row r="16" spans="1:13" ht="60" customHeight="1" x14ac:dyDescent="0.2">
      <c r="A16" s="6" t="s">
        <v>54</v>
      </c>
      <c r="B16" s="8" t="s">
        <v>55</v>
      </c>
      <c r="C16" s="6" t="s">
        <v>24</v>
      </c>
      <c r="D16" s="6" t="s">
        <v>56</v>
      </c>
      <c r="E16" s="7" t="s">
        <v>49</v>
      </c>
      <c r="F16" s="8">
        <v>89.02</v>
      </c>
      <c r="G16" s="9">
        <v>18.05</v>
      </c>
      <c r="H16" s="9">
        <v>6.62</v>
      </c>
      <c r="I16" s="9">
        <v>15.94</v>
      </c>
      <c r="J16" s="9">
        <f>TRUNC(G16 * (1 + 25 / 100), 2)</f>
        <v>22.56</v>
      </c>
      <c r="K16" s="9">
        <f>TRUNC(F16 * H16, 2)</f>
        <v>589.30999999999995</v>
      </c>
      <c r="L16" s="9">
        <f>M16 - K16</f>
        <v>1418.98</v>
      </c>
      <c r="M16" s="9">
        <f>TRUNC(F16 * J16, 2)</f>
        <v>2008.29</v>
      </c>
    </row>
    <row r="17" spans="1:13" ht="24" customHeight="1" x14ac:dyDescent="0.2">
      <c r="A17" s="3" t="s">
        <v>57</v>
      </c>
      <c r="B17" s="3"/>
      <c r="C17" s="3"/>
      <c r="D17" s="3" t="s">
        <v>58</v>
      </c>
      <c r="E17" s="3"/>
      <c r="F17" s="4"/>
      <c r="G17" s="3"/>
      <c r="H17" s="3"/>
      <c r="I17" s="3"/>
      <c r="J17" s="3"/>
      <c r="K17" s="3"/>
      <c r="L17" s="3"/>
      <c r="M17" s="5">
        <v>17381.45</v>
      </c>
    </row>
    <row r="18" spans="1:13" ht="36" customHeight="1" x14ac:dyDescent="0.2">
      <c r="A18" s="6" t="s">
        <v>59</v>
      </c>
      <c r="B18" s="8" t="s">
        <v>60</v>
      </c>
      <c r="C18" s="6" t="s">
        <v>24</v>
      </c>
      <c r="D18" s="6" t="s">
        <v>61</v>
      </c>
      <c r="E18" s="7" t="s">
        <v>62</v>
      </c>
      <c r="F18" s="8">
        <v>57</v>
      </c>
      <c r="G18" s="9">
        <v>109.19</v>
      </c>
      <c r="H18" s="9">
        <v>53.82</v>
      </c>
      <c r="I18" s="9">
        <v>82.66</v>
      </c>
      <c r="J18" s="9">
        <f>TRUNC(G18 * (1 + 25 / 100), 2)</f>
        <v>136.47999999999999</v>
      </c>
      <c r="K18" s="9">
        <f>TRUNC(F18 * H18, 2)</f>
        <v>3067.74</v>
      </c>
      <c r="L18" s="9">
        <f>M18 - K18</f>
        <v>4711.62</v>
      </c>
      <c r="M18" s="9">
        <f>TRUNC(F18 * J18, 2)</f>
        <v>7779.36</v>
      </c>
    </row>
    <row r="19" spans="1:13" ht="36" customHeight="1" x14ac:dyDescent="0.2">
      <c r="A19" s="6" t="s">
        <v>63</v>
      </c>
      <c r="B19" s="8" t="s">
        <v>64</v>
      </c>
      <c r="C19" s="6" t="s">
        <v>32</v>
      </c>
      <c r="D19" s="6" t="s">
        <v>65</v>
      </c>
      <c r="E19" s="7" t="s">
        <v>49</v>
      </c>
      <c r="F19" s="8">
        <v>3.85</v>
      </c>
      <c r="G19" s="9">
        <v>1995.24</v>
      </c>
      <c r="H19" s="9">
        <v>450.4</v>
      </c>
      <c r="I19" s="9">
        <v>2043.65</v>
      </c>
      <c r="J19" s="9">
        <f>TRUNC(G19 * (1 + 25 / 100), 2)</f>
        <v>2494.0500000000002</v>
      </c>
      <c r="K19" s="9">
        <f>TRUNC(F19 * H19, 2)</f>
        <v>1734.04</v>
      </c>
      <c r="L19" s="9">
        <f>M19 - K19</f>
        <v>7868.05</v>
      </c>
      <c r="M19" s="9">
        <f>TRUNC(F19 * J19, 2)</f>
        <v>9602.09</v>
      </c>
    </row>
    <row r="20" spans="1:13" ht="24" customHeight="1" x14ac:dyDescent="0.2">
      <c r="A20" s="3" t="s">
        <v>66</v>
      </c>
      <c r="B20" s="3"/>
      <c r="C20" s="3"/>
      <c r="D20" s="3" t="s">
        <v>67</v>
      </c>
      <c r="E20" s="3"/>
      <c r="F20" s="4"/>
      <c r="G20" s="3"/>
      <c r="H20" s="3"/>
      <c r="I20" s="3"/>
      <c r="J20" s="3"/>
      <c r="K20" s="3"/>
      <c r="L20" s="3"/>
      <c r="M20" s="5">
        <v>28032.36</v>
      </c>
    </row>
    <row r="21" spans="1:13" ht="24" customHeight="1" x14ac:dyDescent="0.2">
      <c r="A21" s="6" t="s">
        <v>68</v>
      </c>
      <c r="B21" s="8" t="s">
        <v>69</v>
      </c>
      <c r="C21" s="6" t="s">
        <v>24</v>
      </c>
      <c r="D21" s="6" t="s">
        <v>70</v>
      </c>
      <c r="E21" s="7" t="s">
        <v>34</v>
      </c>
      <c r="F21" s="8">
        <v>104.76</v>
      </c>
      <c r="G21" s="9">
        <v>6.91</v>
      </c>
      <c r="H21" s="9">
        <v>4.7699999999999996</v>
      </c>
      <c r="I21" s="9">
        <v>3.86</v>
      </c>
      <c r="J21" s="9">
        <f>TRUNC(G21 * (1 + 25 / 100), 2)</f>
        <v>8.6300000000000008</v>
      </c>
      <c r="K21" s="9">
        <f>TRUNC(F21 * H21, 2)</f>
        <v>499.7</v>
      </c>
      <c r="L21" s="9">
        <f>M21 - K21</f>
        <v>404.37000000000006</v>
      </c>
      <c r="M21" s="9">
        <f>TRUNC(F21 * J21, 2)</f>
        <v>904.07</v>
      </c>
    </row>
    <row r="22" spans="1:13" ht="24" customHeight="1" x14ac:dyDescent="0.2">
      <c r="A22" s="6" t="s">
        <v>71</v>
      </c>
      <c r="B22" s="8" t="s">
        <v>72</v>
      </c>
      <c r="C22" s="6" t="s">
        <v>24</v>
      </c>
      <c r="D22" s="6" t="s">
        <v>73</v>
      </c>
      <c r="E22" s="7" t="s">
        <v>74</v>
      </c>
      <c r="F22" s="8">
        <v>122.99</v>
      </c>
      <c r="G22" s="9">
        <v>12.34</v>
      </c>
      <c r="H22" s="9">
        <v>1.45</v>
      </c>
      <c r="I22" s="9">
        <v>13.97</v>
      </c>
      <c r="J22" s="9">
        <f>TRUNC(G22 * (1 + 25 / 100), 2)</f>
        <v>15.42</v>
      </c>
      <c r="K22" s="9">
        <f>TRUNC(F22 * H22, 2)</f>
        <v>178.33</v>
      </c>
      <c r="L22" s="9">
        <f>M22 - K22</f>
        <v>1718.17</v>
      </c>
      <c r="M22" s="9">
        <f>TRUNC(F22 * J22, 2)</f>
        <v>1896.5</v>
      </c>
    </row>
    <row r="23" spans="1:13" ht="24" customHeight="1" x14ac:dyDescent="0.2">
      <c r="A23" s="6" t="s">
        <v>75</v>
      </c>
      <c r="B23" s="8" t="s">
        <v>76</v>
      </c>
      <c r="C23" s="6" t="s">
        <v>32</v>
      </c>
      <c r="D23" s="6" t="s">
        <v>77</v>
      </c>
      <c r="E23" s="7" t="s">
        <v>34</v>
      </c>
      <c r="F23" s="8">
        <v>111.94</v>
      </c>
      <c r="G23" s="9">
        <v>123.65</v>
      </c>
      <c r="H23" s="9">
        <v>11.33</v>
      </c>
      <c r="I23" s="9">
        <v>143.22999999999999</v>
      </c>
      <c r="J23" s="9">
        <f>TRUNC(G23 * (1 + 25 / 100), 2)</f>
        <v>154.56</v>
      </c>
      <c r="K23" s="9">
        <f>TRUNC(F23 * H23, 2)</f>
        <v>1268.28</v>
      </c>
      <c r="L23" s="9">
        <f>M23 - K23</f>
        <v>16033.159999999998</v>
      </c>
      <c r="M23" s="9">
        <f>TRUNC(F23 * J23, 2)</f>
        <v>17301.439999999999</v>
      </c>
    </row>
    <row r="24" spans="1:13" ht="36" customHeight="1" x14ac:dyDescent="0.2">
      <c r="A24" s="6" t="s">
        <v>78</v>
      </c>
      <c r="B24" s="8" t="s">
        <v>79</v>
      </c>
      <c r="C24" s="6" t="s">
        <v>32</v>
      </c>
      <c r="D24" s="6" t="s">
        <v>80</v>
      </c>
      <c r="E24" s="7" t="s">
        <v>49</v>
      </c>
      <c r="F24" s="8">
        <v>2.16</v>
      </c>
      <c r="G24" s="9">
        <v>2937.17</v>
      </c>
      <c r="H24" s="9">
        <v>472.22</v>
      </c>
      <c r="I24" s="9">
        <v>3199.24</v>
      </c>
      <c r="J24" s="9">
        <f>TRUNC(G24 * (1 + 25 / 100), 2)</f>
        <v>3671.46</v>
      </c>
      <c r="K24" s="9">
        <f>TRUNC(F24 * H24, 2)</f>
        <v>1019.99</v>
      </c>
      <c r="L24" s="9">
        <f>M24 - K24</f>
        <v>6910.3600000000006</v>
      </c>
      <c r="M24" s="9">
        <f>TRUNC(F24 * J24, 2)</f>
        <v>7930.35</v>
      </c>
    </row>
    <row r="25" spans="1:13" ht="24" customHeight="1" x14ac:dyDescent="0.2">
      <c r="A25" s="3" t="s">
        <v>81</v>
      </c>
      <c r="B25" s="3"/>
      <c r="C25" s="3"/>
      <c r="D25" s="3" t="s">
        <v>82</v>
      </c>
      <c r="E25" s="3"/>
      <c r="F25" s="4"/>
      <c r="G25" s="3"/>
      <c r="H25" s="3"/>
      <c r="I25" s="3"/>
      <c r="J25" s="3"/>
      <c r="K25" s="3"/>
      <c r="L25" s="3"/>
      <c r="M25" s="5">
        <v>11668.45</v>
      </c>
    </row>
    <row r="26" spans="1:13" ht="60" customHeight="1" x14ac:dyDescent="0.2">
      <c r="A26" s="6" t="s">
        <v>83</v>
      </c>
      <c r="B26" s="8" t="s">
        <v>84</v>
      </c>
      <c r="C26" s="6" t="s">
        <v>24</v>
      </c>
      <c r="D26" s="6" t="s">
        <v>85</v>
      </c>
      <c r="E26" s="7" t="s">
        <v>34</v>
      </c>
      <c r="F26" s="8">
        <v>93.81</v>
      </c>
      <c r="G26" s="9">
        <v>92.51</v>
      </c>
      <c r="H26" s="9">
        <v>32.86</v>
      </c>
      <c r="I26" s="9">
        <v>82.77</v>
      </c>
      <c r="J26" s="9">
        <f>TRUNC(G26 * (1 + 25 / 100), 2)</f>
        <v>115.63</v>
      </c>
      <c r="K26" s="9">
        <f>TRUNC(F26 * H26, 2)</f>
        <v>3082.59</v>
      </c>
      <c r="L26" s="9">
        <f>M26 - K26</f>
        <v>7764.66</v>
      </c>
      <c r="M26" s="9">
        <f>TRUNC(F26 * J26, 2)</f>
        <v>10847.25</v>
      </c>
    </row>
    <row r="27" spans="1:13" ht="36" customHeight="1" x14ac:dyDescent="0.2">
      <c r="A27" s="6" t="s">
        <v>86</v>
      </c>
      <c r="B27" s="8" t="s">
        <v>87</v>
      </c>
      <c r="C27" s="6" t="s">
        <v>24</v>
      </c>
      <c r="D27" s="6" t="s">
        <v>88</v>
      </c>
      <c r="E27" s="7" t="s">
        <v>49</v>
      </c>
      <c r="F27" s="8">
        <v>0.12</v>
      </c>
      <c r="G27" s="9">
        <v>462.74</v>
      </c>
      <c r="H27" s="9">
        <v>72.14</v>
      </c>
      <c r="I27" s="9">
        <v>506.28</v>
      </c>
      <c r="J27" s="9">
        <f>TRUNC(G27 * (1 + 25 / 100), 2)</f>
        <v>578.41999999999996</v>
      </c>
      <c r="K27" s="9">
        <f>TRUNC(F27 * H27, 2)</f>
        <v>8.65</v>
      </c>
      <c r="L27" s="9">
        <f>M27 - K27</f>
        <v>60.76</v>
      </c>
      <c r="M27" s="9">
        <f>TRUNC(F27 * J27, 2)</f>
        <v>69.41</v>
      </c>
    </row>
    <row r="28" spans="1:13" ht="48" customHeight="1" x14ac:dyDescent="0.2">
      <c r="A28" s="6" t="s">
        <v>89</v>
      </c>
      <c r="B28" s="8" t="s">
        <v>90</v>
      </c>
      <c r="C28" s="6" t="s">
        <v>24</v>
      </c>
      <c r="D28" s="6" t="s">
        <v>91</v>
      </c>
      <c r="E28" s="7" t="s">
        <v>74</v>
      </c>
      <c r="F28" s="8">
        <v>25.74</v>
      </c>
      <c r="G28" s="9">
        <v>17.260000000000002</v>
      </c>
      <c r="H28" s="9">
        <v>3.72</v>
      </c>
      <c r="I28" s="9">
        <v>17.850000000000001</v>
      </c>
      <c r="J28" s="9">
        <f>TRUNC(G28 * (1 + 25 / 100), 2)</f>
        <v>21.57</v>
      </c>
      <c r="K28" s="9">
        <f>TRUNC(F28 * H28, 2)</f>
        <v>95.75</v>
      </c>
      <c r="L28" s="9">
        <f>M28 - K28</f>
        <v>459.46000000000004</v>
      </c>
      <c r="M28" s="9">
        <f>TRUNC(F28 * J28, 2)</f>
        <v>555.21</v>
      </c>
    </row>
    <row r="29" spans="1:13" ht="48" customHeight="1" x14ac:dyDescent="0.2">
      <c r="A29" s="6" t="s">
        <v>92</v>
      </c>
      <c r="B29" s="8" t="s">
        <v>93</v>
      </c>
      <c r="C29" s="6" t="s">
        <v>24</v>
      </c>
      <c r="D29" s="6" t="s">
        <v>94</v>
      </c>
      <c r="E29" s="7" t="s">
        <v>74</v>
      </c>
      <c r="F29" s="8">
        <v>8.09</v>
      </c>
      <c r="G29" s="9">
        <v>19.440000000000001</v>
      </c>
      <c r="H29" s="9">
        <v>7.5</v>
      </c>
      <c r="I29" s="9">
        <v>16.8</v>
      </c>
      <c r="J29" s="9">
        <f>TRUNC(G29 * (1 + 25 / 100), 2)</f>
        <v>24.3</v>
      </c>
      <c r="K29" s="9">
        <f>TRUNC(F29 * H29, 2)</f>
        <v>60.67</v>
      </c>
      <c r="L29" s="9">
        <f>M29 - K29</f>
        <v>135.91000000000003</v>
      </c>
      <c r="M29" s="9">
        <f>TRUNC(F29 * J29, 2)</f>
        <v>196.58</v>
      </c>
    </row>
    <row r="30" spans="1:13" ht="24" customHeight="1" x14ac:dyDescent="0.2">
      <c r="A30" s="3" t="s">
        <v>95</v>
      </c>
      <c r="B30" s="3"/>
      <c r="C30" s="3"/>
      <c r="D30" s="3" t="s">
        <v>96</v>
      </c>
      <c r="E30" s="3"/>
      <c r="F30" s="4"/>
      <c r="G30" s="3"/>
      <c r="H30" s="3"/>
      <c r="I30" s="3"/>
      <c r="J30" s="3"/>
      <c r="K30" s="3"/>
      <c r="L30" s="3"/>
      <c r="M30" s="5">
        <v>16842.439999999999</v>
      </c>
    </row>
    <row r="31" spans="1:13" ht="48" customHeight="1" x14ac:dyDescent="0.2">
      <c r="A31" s="6" t="s">
        <v>97</v>
      </c>
      <c r="B31" s="8" t="s">
        <v>98</v>
      </c>
      <c r="C31" s="6" t="s">
        <v>24</v>
      </c>
      <c r="D31" s="6" t="s">
        <v>99</v>
      </c>
      <c r="E31" s="7" t="s">
        <v>34</v>
      </c>
      <c r="F31" s="8">
        <v>190.92</v>
      </c>
      <c r="G31" s="9">
        <v>3.89</v>
      </c>
      <c r="H31" s="9">
        <v>2.09</v>
      </c>
      <c r="I31" s="9">
        <v>2.77</v>
      </c>
      <c r="J31" s="9">
        <f>TRUNC(G31 * (1 + 25 / 100), 2)</f>
        <v>4.8600000000000003</v>
      </c>
      <c r="K31" s="9">
        <f>TRUNC(F31 * H31, 2)</f>
        <v>399.02</v>
      </c>
      <c r="L31" s="9">
        <f>M31 - K31</f>
        <v>528.85</v>
      </c>
      <c r="M31" s="9">
        <f>TRUNC(F31 * J31, 2)</f>
        <v>927.87</v>
      </c>
    </row>
    <row r="32" spans="1:13" ht="60" customHeight="1" x14ac:dyDescent="0.2">
      <c r="A32" s="6" t="s">
        <v>100</v>
      </c>
      <c r="B32" s="8" t="s">
        <v>101</v>
      </c>
      <c r="C32" s="6" t="s">
        <v>24</v>
      </c>
      <c r="D32" s="6" t="s">
        <v>102</v>
      </c>
      <c r="E32" s="7" t="s">
        <v>34</v>
      </c>
      <c r="F32" s="8">
        <v>190.92</v>
      </c>
      <c r="G32" s="9">
        <v>31.55</v>
      </c>
      <c r="H32" s="9">
        <v>16.53</v>
      </c>
      <c r="I32" s="9">
        <v>22.9</v>
      </c>
      <c r="J32" s="9">
        <f>TRUNC(G32 * (1 + 25 / 100), 2)</f>
        <v>39.43</v>
      </c>
      <c r="K32" s="9">
        <f>TRUNC(F32 * H32, 2)</f>
        <v>3155.9</v>
      </c>
      <c r="L32" s="9">
        <f>M32 - K32</f>
        <v>4372.07</v>
      </c>
      <c r="M32" s="9">
        <f>TRUNC(F32 * J32, 2)</f>
        <v>7527.97</v>
      </c>
    </row>
    <row r="33" spans="1:13" ht="24" customHeight="1" x14ac:dyDescent="0.2">
      <c r="A33" s="6" t="s">
        <v>103</v>
      </c>
      <c r="B33" s="8" t="s">
        <v>104</v>
      </c>
      <c r="C33" s="6" t="s">
        <v>105</v>
      </c>
      <c r="D33" s="6" t="s">
        <v>106</v>
      </c>
      <c r="E33" s="7" t="s">
        <v>34</v>
      </c>
      <c r="F33" s="8">
        <v>63.7</v>
      </c>
      <c r="G33" s="9">
        <v>24.66</v>
      </c>
      <c r="H33" s="9">
        <v>25.81</v>
      </c>
      <c r="I33" s="9">
        <v>5.01</v>
      </c>
      <c r="J33" s="9">
        <f>TRUNC(G33 * (1 + 25 / 100), 2)</f>
        <v>30.82</v>
      </c>
      <c r="K33" s="9">
        <f>TRUNC(F33 * H33, 2)</f>
        <v>1644.09</v>
      </c>
      <c r="L33" s="9">
        <f>M33 - K33</f>
        <v>319.1400000000001</v>
      </c>
      <c r="M33" s="9">
        <f>TRUNC(F33 * J33, 2)</f>
        <v>1963.23</v>
      </c>
    </row>
    <row r="34" spans="1:13" ht="24" customHeight="1" x14ac:dyDescent="0.2">
      <c r="A34" s="6" t="s">
        <v>107</v>
      </c>
      <c r="B34" s="8" t="s">
        <v>108</v>
      </c>
      <c r="C34" s="6" t="s">
        <v>109</v>
      </c>
      <c r="D34" s="6" t="s">
        <v>110</v>
      </c>
      <c r="E34" s="7" t="s">
        <v>34</v>
      </c>
      <c r="F34" s="8">
        <v>2.08</v>
      </c>
      <c r="G34" s="9">
        <v>45.31</v>
      </c>
      <c r="H34" s="9">
        <v>28.44</v>
      </c>
      <c r="I34" s="9">
        <v>28.19</v>
      </c>
      <c r="J34" s="9">
        <f>TRUNC(G34 * (1 + 25 / 100), 2)</f>
        <v>56.63</v>
      </c>
      <c r="K34" s="9">
        <f>TRUNC(F34 * H34, 2)</f>
        <v>59.15</v>
      </c>
      <c r="L34" s="9">
        <f>M34 - K34</f>
        <v>58.640000000000008</v>
      </c>
      <c r="M34" s="9">
        <f>TRUNC(F34 * J34, 2)</f>
        <v>117.79</v>
      </c>
    </row>
    <row r="35" spans="1:13" ht="48" customHeight="1" x14ac:dyDescent="0.2">
      <c r="A35" s="6" t="s">
        <v>111</v>
      </c>
      <c r="B35" s="8" t="s">
        <v>112</v>
      </c>
      <c r="C35" s="6" t="s">
        <v>24</v>
      </c>
      <c r="D35" s="6" t="s">
        <v>113</v>
      </c>
      <c r="E35" s="7" t="s">
        <v>34</v>
      </c>
      <c r="F35" s="8">
        <v>111.94</v>
      </c>
      <c r="G35" s="9">
        <v>45.07</v>
      </c>
      <c r="H35" s="9">
        <v>15.62</v>
      </c>
      <c r="I35" s="9">
        <v>40.71</v>
      </c>
      <c r="J35" s="9">
        <f>TRUNC(G35 * (1 + 25 / 100), 2)</f>
        <v>56.33</v>
      </c>
      <c r="K35" s="9">
        <f>TRUNC(F35 * H35, 2)</f>
        <v>1748.5</v>
      </c>
      <c r="L35" s="9">
        <f>M35 - K35</f>
        <v>4557.08</v>
      </c>
      <c r="M35" s="9">
        <f>TRUNC(F35 * J35, 2)</f>
        <v>6305.58</v>
      </c>
    </row>
    <row r="36" spans="1:13" ht="24" customHeight="1" x14ac:dyDescent="0.2">
      <c r="A36" s="3" t="s">
        <v>114</v>
      </c>
      <c r="B36" s="3"/>
      <c r="C36" s="3"/>
      <c r="D36" s="3" t="s">
        <v>115</v>
      </c>
      <c r="E36" s="3"/>
      <c r="F36" s="4"/>
      <c r="G36" s="3"/>
      <c r="H36" s="3"/>
      <c r="I36" s="3"/>
      <c r="J36" s="3"/>
      <c r="K36" s="3"/>
      <c r="L36" s="3"/>
      <c r="M36" s="5">
        <v>27128.720000000001</v>
      </c>
    </row>
    <row r="37" spans="1:13" ht="36" customHeight="1" x14ac:dyDescent="0.2">
      <c r="A37" s="6" t="s">
        <v>116</v>
      </c>
      <c r="B37" s="8" t="s">
        <v>117</v>
      </c>
      <c r="C37" s="6" t="s">
        <v>24</v>
      </c>
      <c r="D37" s="6" t="s">
        <v>118</v>
      </c>
      <c r="E37" s="7" t="s">
        <v>34</v>
      </c>
      <c r="F37" s="8">
        <v>203.44</v>
      </c>
      <c r="G37" s="9">
        <v>106.68</v>
      </c>
      <c r="H37" s="9">
        <v>26.23</v>
      </c>
      <c r="I37" s="9">
        <v>107.12</v>
      </c>
      <c r="J37" s="9">
        <f>TRUNC(G37 * (1 + 25 / 100), 2)</f>
        <v>133.35</v>
      </c>
      <c r="K37" s="9">
        <f>TRUNC(F37 * H37, 2)</f>
        <v>5336.23</v>
      </c>
      <c r="L37" s="9">
        <f>M37 - K37</f>
        <v>21792.49</v>
      </c>
      <c r="M37" s="9">
        <f>TRUNC(F37 * J37, 2)</f>
        <v>27128.720000000001</v>
      </c>
    </row>
    <row r="38" spans="1:13" ht="24" customHeight="1" x14ac:dyDescent="0.2">
      <c r="A38" s="3" t="s">
        <v>119</v>
      </c>
      <c r="B38" s="3"/>
      <c r="C38" s="3"/>
      <c r="D38" s="3" t="s">
        <v>120</v>
      </c>
      <c r="E38" s="3"/>
      <c r="F38" s="4"/>
      <c r="G38" s="3"/>
      <c r="H38" s="3"/>
      <c r="I38" s="3"/>
      <c r="J38" s="3"/>
      <c r="K38" s="3"/>
      <c r="L38" s="3"/>
      <c r="M38" s="5">
        <v>35010.269999999997</v>
      </c>
    </row>
    <row r="39" spans="1:13" ht="60" customHeight="1" x14ac:dyDescent="0.2">
      <c r="A39" s="6" t="s">
        <v>121</v>
      </c>
      <c r="B39" s="8" t="s">
        <v>122</v>
      </c>
      <c r="C39" s="6" t="s">
        <v>24</v>
      </c>
      <c r="D39" s="6" t="s">
        <v>123</v>
      </c>
      <c r="E39" s="7" t="s">
        <v>62</v>
      </c>
      <c r="F39" s="8">
        <v>94</v>
      </c>
      <c r="G39" s="9">
        <v>35.01</v>
      </c>
      <c r="H39" s="9">
        <v>12.6</v>
      </c>
      <c r="I39" s="9">
        <v>31.16</v>
      </c>
      <c r="J39" s="9">
        <f t="shared" ref="J39:J48" si="0">TRUNC(G39 * (1 + 25 / 100), 2)</f>
        <v>43.76</v>
      </c>
      <c r="K39" s="9">
        <f t="shared" ref="K39:K48" si="1">TRUNC(F39 * H39, 2)</f>
        <v>1184.4000000000001</v>
      </c>
      <c r="L39" s="9">
        <f t="shared" ref="L39:L48" si="2">M39 - K39</f>
        <v>2929.0399999999995</v>
      </c>
      <c r="M39" s="9">
        <f t="shared" ref="M39:M48" si="3">TRUNC(F39 * J39, 2)</f>
        <v>4113.4399999999996</v>
      </c>
    </row>
    <row r="40" spans="1:13" ht="60" customHeight="1" x14ac:dyDescent="0.2">
      <c r="A40" s="6" t="s">
        <v>124</v>
      </c>
      <c r="B40" s="8" t="s">
        <v>125</v>
      </c>
      <c r="C40" s="6" t="s">
        <v>24</v>
      </c>
      <c r="D40" s="6" t="s">
        <v>126</v>
      </c>
      <c r="E40" s="7" t="s">
        <v>62</v>
      </c>
      <c r="F40" s="8">
        <v>114</v>
      </c>
      <c r="G40" s="9">
        <v>57.86</v>
      </c>
      <c r="H40" s="9">
        <v>36.29</v>
      </c>
      <c r="I40" s="9">
        <v>36.03</v>
      </c>
      <c r="J40" s="9">
        <f t="shared" si="0"/>
        <v>72.319999999999993</v>
      </c>
      <c r="K40" s="9">
        <f t="shared" si="1"/>
        <v>4137.0600000000004</v>
      </c>
      <c r="L40" s="9">
        <f t="shared" si="2"/>
        <v>4107.4199999999992</v>
      </c>
      <c r="M40" s="9">
        <f t="shared" si="3"/>
        <v>8244.48</v>
      </c>
    </row>
    <row r="41" spans="1:13" ht="60" customHeight="1" x14ac:dyDescent="0.2">
      <c r="A41" s="6" t="s">
        <v>127</v>
      </c>
      <c r="B41" s="8" t="s">
        <v>128</v>
      </c>
      <c r="C41" s="6" t="s">
        <v>24</v>
      </c>
      <c r="D41" s="6" t="s">
        <v>129</v>
      </c>
      <c r="E41" s="7" t="s">
        <v>62</v>
      </c>
      <c r="F41" s="8">
        <v>32</v>
      </c>
      <c r="G41" s="9">
        <v>45.73</v>
      </c>
      <c r="H41" s="9">
        <v>13.46</v>
      </c>
      <c r="I41" s="9">
        <v>43.7</v>
      </c>
      <c r="J41" s="9">
        <f t="shared" si="0"/>
        <v>57.16</v>
      </c>
      <c r="K41" s="9">
        <f t="shared" si="1"/>
        <v>430.72</v>
      </c>
      <c r="L41" s="9">
        <f t="shared" si="2"/>
        <v>1398.3999999999999</v>
      </c>
      <c r="M41" s="9">
        <f t="shared" si="3"/>
        <v>1829.12</v>
      </c>
    </row>
    <row r="42" spans="1:13" ht="60" customHeight="1" x14ac:dyDescent="0.2">
      <c r="A42" s="6" t="s">
        <v>130</v>
      </c>
      <c r="B42" s="8" t="s">
        <v>131</v>
      </c>
      <c r="C42" s="6" t="s">
        <v>24</v>
      </c>
      <c r="D42" s="6" t="s">
        <v>132</v>
      </c>
      <c r="E42" s="7" t="s">
        <v>62</v>
      </c>
      <c r="F42" s="8">
        <v>40</v>
      </c>
      <c r="G42" s="9">
        <v>75.290000000000006</v>
      </c>
      <c r="H42" s="9">
        <v>26.64</v>
      </c>
      <c r="I42" s="9">
        <v>67.47</v>
      </c>
      <c r="J42" s="9">
        <f t="shared" si="0"/>
        <v>94.11</v>
      </c>
      <c r="K42" s="9">
        <f t="shared" si="1"/>
        <v>1065.5999999999999</v>
      </c>
      <c r="L42" s="9">
        <f t="shared" si="2"/>
        <v>2698.8</v>
      </c>
      <c r="M42" s="9">
        <f t="shared" si="3"/>
        <v>3764.4</v>
      </c>
    </row>
    <row r="43" spans="1:13" ht="24" customHeight="1" x14ac:dyDescent="0.2">
      <c r="A43" s="6" t="s">
        <v>133</v>
      </c>
      <c r="B43" s="8" t="s">
        <v>134</v>
      </c>
      <c r="C43" s="6" t="s">
        <v>135</v>
      </c>
      <c r="D43" s="6" t="s">
        <v>136</v>
      </c>
      <c r="E43" s="7" t="s">
        <v>137</v>
      </c>
      <c r="F43" s="8">
        <v>4</v>
      </c>
      <c r="G43" s="9">
        <v>140.83000000000001</v>
      </c>
      <c r="H43" s="9">
        <v>31.51</v>
      </c>
      <c r="I43" s="9">
        <v>144.52000000000001</v>
      </c>
      <c r="J43" s="9">
        <f t="shared" si="0"/>
        <v>176.03</v>
      </c>
      <c r="K43" s="9">
        <f t="shared" si="1"/>
        <v>126.04</v>
      </c>
      <c r="L43" s="9">
        <f t="shared" si="2"/>
        <v>578.08000000000004</v>
      </c>
      <c r="M43" s="9">
        <f t="shared" si="3"/>
        <v>704.12</v>
      </c>
    </row>
    <row r="44" spans="1:13" ht="24" customHeight="1" x14ac:dyDescent="0.2">
      <c r="A44" s="6" t="s">
        <v>138</v>
      </c>
      <c r="B44" s="8" t="s">
        <v>139</v>
      </c>
      <c r="C44" s="6" t="s">
        <v>24</v>
      </c>
      <c r="D44" s="6" t="s">
        <v>140</v>
      </c>
      <c r="E44" s="7" t="s">
        <v>34</v>
      </c>
      <c r="F44" s="8">
        <v>1</v>
      </c>
      <c r="G44" s="9">
        <v>526.86</v>
      </c>
      <c r="H44" s="9">
        <v>61.93</v>
      </c>
      <c r="I44" s="9">
        <v>596.64</v>
      </c>
      <c r="J44" s="9">
        <f t="shared" si="0"/>
        <v>658.57</v>
      </c>
      <c r="K44" s="9">
        <f t="shared" si="1"/>
        <v>61.93</v>
      </c>
      <c r="L44" s="9">
        <f t="shared" si="2"/>
        <v>596.6400000000001</v>
      </c>
      <c r="M44" s="9">
        <f t="shared" si="3"/>
        <v>658.57</v>
      </c>
    </row>
    <row r="45" spans="1:13" ht="24" customHeight="1" x14ac:dyDescent="0.2">
      <c r="A45" s="6" t="s">
        <v>141</v>
      </c>
      <c r="B45" s="8" t="s">
        <v>142</v>
      </c>
      <c r="C45" s="6" t="s">
        <v>143</v>
      </c>
      <c r="D45" s="6" t="s">
        <v>144</v>
      </c>
      <c r="E45" s="7" t="s">
        <v>145</v>
      </c>
      <c r="F45" s="8">
        <v>1</v>
      </c>
      <c r="G45" s="9">
        <v>4792.32</v>
      </c>
      <c r="H45" s="9">
        <v>1325.63</v>
      </c>
      <c r="I45" s="9">
        <v>4664.7700000000004</v>
      </c>
      <c r="J45" s="9">
        <f t="shared" si="0"/>
        <v>5990.4</v>
      </c>
      <c r="K45" s="9">
        <f t="shared" si="1"/>
        <v>1325.63</v>
      </c>
      <c r="L45" s="9">
        <f t="shared" si="2"/>
        <v>4664.7699999999995</v>
      </c>
      <c r="M45" s="9">
        <f t="shared" si="3"/>
        <v>5990.4</v>
      </c>
    </row>
    <row r="46" spans="1:13" ht="24" customHeight="1" x14ac:dyDescent="0.2">
      <c r="A46" s="6" t="s">
        <v>146</v>
      </c>
      <c r="B46" s="8" t="s">
        <v>147</v>
      </c>
      <c r="C46" s="6" t="s">
        <v>109</v>
      </c>
      <c r="D46" s="6" t="s">
        <v>148</v>
      </c>
      <c r="E46" s="7" t="s">
        <v>145</v>
      </c>
      <c r="F46" s="8">
        <v>2</v>
      </c>
      <c r="G46" s="9">
        <v>1428.07</v>
      </c>
      <c r="H46" s="9">
        <v>698.72</v>
      </c>
      <c r="I46" s="9">
        <v>1086.3599999999999</v>
      </c>
      <c r="J46" s="9">
        <f t="shared" si="0"/>
        <v>1785.08</v>
      </c>
      <c r="K46" s="9">
        <f t="shared" si="1"/>
        <v>1397.44</v>
      </c>
      <c r="L46" s="9">
        <f t="shared" si="2"/>
        <v>2172.7199999999998</v>
      </c>
      <c r="M46" s="9">
        <f t="shared" si="3"/>
        <v>3570.16</v>
      </c>
    </row>
    <row r="47" spans="1:13" ht="24" customHeight="1" x14ac:dyDescent="0.2">
      <c r="A47" s="6" t="s">
        <v>149</v>
      </c>
      <c r="B47" s="8" t="s">
        <v>150</v>
      </c>
      <c r="C47" s="6" t="s">
        <v>135</v>
      </c>
      <c r="D47" s="6" t="s">
        <v>151</v>
      </c>
      <c r="E47" s="7" t="s">
        <v>137</v>
      </c>
      <c r="F47" s="8">
        <v>1</v>
      </c>
      <c r="G47" s="9">
        <v>3190</v>
      </c>
      <c r="H47" s="9">
        <v>158</v>
      </c>
      <c r="I47" s="9">
        <v>3829.5</v>
      </c>
      <c r="J47" s="9">
        <f t="shared" si="0"/>
        <v>3987.5</v>
      </c>
      <c r="K47" s="9">
        <f t="shared" si="1"/>
        <v>158</v>
      </c>
      <c r="L47" s="9">
        <f t="shared" si="2"/>
        <v>3829.5</v>
      </c>
      <c r="M47" s="9">
        <f t="shared" si="3"/>
        <v>3987.5</v>
      </c>
    </row>
    <row r="48" spans="1:13" ht="24" customHeight="1" x14ac:dyDescent="0.2">
      <c r="A48" s="6" t="s">
        <v>152</v>
      </c>
      <c r="B48" s="8" t="s">
        <v>153</v>
      </c>
      <c r="C48" s="6" t="s">
        <v>24</v>
      </c>
      <c r="D48" s="6" t="s">
        <v>154</v>
      </c>
      <c r="E48" s="7" t="s">
        <v>26</v>
      </c>
      <c r="F48" s="8">
        <v>88</v>
      </c>
      <c r="G48" s="9">
        <v>19.53</v>
      </c>
      <c r="H48" s="9">
        <v>18.989999999999998</v>
      </c>
      <c r="I48" s="9">
        <v>5.42</v>
      </c>
      <c r="J48" s="9">
        <f t="shared" si="0"/>
        <v>24.41</v>
      </c>
      <c r="K48" s="9">
        <f t="shared" si="1"/>
        <v>1671.12</v>
      </c>
      <c r="L48" s="9">
        <f t="shared" si="2"/>
        <v>476.96000000000004</v>
      </c>
      <c r="M48" s="9">
        <f t="shared" si="3"/>
        <v>2148.08</v>
      </c>
    </row>
    <row r="49" spans="1:13" ht="24" customHeight="1" x14ac:dyDescent="0.2">
      <c r="A49" s="3" t="s">
        <v>155</v>
      </c>
      <c r="B49" s="3"/>
      <c r="C49" s="3"/>
      <c r="D49" s="3" t="s">
        <v>156</v>
      </c>
      <c r="E49" s="3"/>
      <c r="F49" s="4"/>
      <c r="G49" s="3"/>
      <c r="H49" s="3"/>
      <c r="I49" s="3"/>
      <c r="J49" s="3"/>
      <c r="K49" s="3"/>
      <c r="L49" s="3"/>
      <c r="M49" s="5">
        <v>817</v>
      </c>
    </row>
    <row r="50" spans="1:13" ht="36" customHeight="1" x14ac:dyDescent="0.2">
      <c r="A50" s="6" t="s">
        <v>157</v>
      </c>
      <c r="B50" s="8" t="s">
        <v>158</v>
      </c>
      <c r="C50" s="6" t="s">
        <v>24</v>
      </c>
      <c r="D50" s="6" t="s">
        <v>159</v>
      </c>
      <c r="E50" s="7" t="s">
        <v>62</v>
      </c>
      <c r="F50" s="8">
        <v>30</v>
      </c>
      <c r="G50" s="9">
        <v>11.07</v>
      </c>
      <c r="H50" s="9">
        <v>6.41</v>
      </c>
      <c r="I50" s="9">
        <v>7.42</v>
      </c>
      <c r="J50" s="9">
        <f>TRUNC(G50 * (1 + 25 / 100), 2)</f>
        <v>13.83</v>
      </c>
      <c r="K50" s="9">
        <f>TRUNC(F50 * H50, 2)</f>
        <v>192.3</v>
      </c>
      <c r="L50" s="9">
        <f>M50 - K50</f>
        <v>222.59999999999997</v>
      </c>
      <c r="M50" s="9">
        <f>TRUNC(F50 * J50, 2)</f>
        <v>414.9</v>
      </c>
    </row>
    <row r="51" spans="1:13" ht="36" customHeight="1" x14ac:dyDescent="0.2">
      <c r="A51" s="6" t="s">
        <v>160</v>
      </c>
      <c r="B51" s="8" t="s">
        <v>161</v>
      </c>
      <c r="C51" s="6" t="s">
        <v>24</v>
      </c>
      <c r="D51" s="6" t="s">
        <v>162</v>
      </c>
      <c r="E51" s="7" t="s">
        <v>62</v>
      </c>
      <c r="F51" s="8">
        <v>30</v>
      </c>
      <c r="G51" s="9">
        <v>3.89</v>
      </c>
      <c r="H51" s="9">
        <v>1.25</v>
      </c>
      <c r="I51" s="9">
        <v>3.61</v>
      </c>
      <c r="J51" s="9">
        <f>TRUNC(G51 * (1 + 25 / 100), 2)</f>
        <v>4.8600000000000003</v>
      </c>
      <c r="K51" s="9">
        <f>TRUNC(F51 * H51, 2)</f>
        <v>37.5</v>
      </c>
      <c r="L51" s="9">
        <f>M51 - K51</f>
        <v>108.30000000000001</v>
      </c>
      <c r="M51" s="9">
        <f>TRUNC(F51 * J51, 2)</f>
        <v>145.80000000000001</v>
      </c>
    </row>
    <row r="52" spans="1:13" ht="24" customHeight="1" x14ac:dyDescent="0.2">
      <c r="A52" s="6" t="s">
        <v>163</v>
      </c>
      <c r="B52" s="8" t="s">
        <v>164</v>
      </c>
      <c r="C52" s="6" t="s">
        <v>24</v>
      </c>
      <c r="D52" s="6" t="s">
        <v>165</v>
      </c>
      <c r="E52" s="7" t="s">
        <v>145</v>
      </c>
      <c r="F52" s="8">
        <v>1</v>
      </c>
      <c r="G52" s="9">
        <v>11.56</v>
      </c>
      <c r="H52" s="9">
        <v>1.47</v>
      </c>
      <c r="I52" s="9">
        <v>12.98</v>
      </c>
      <c r="J52" s="9">
        <f>TRUNC(G52 * (1 + 25 / 100), 2)</f>
        <v>14.45</v>
      </c>
      <c r="K52" s="9">
        <f>TRUNC(F52 * H52, 2)</f>
        <v>1.47</v>
      </c>
      <c r="L52" s="9">
        <f>M52 - K52</f>
        <v>12.979999999999999</v>
      </c>
      <c r="M52" s="9">
        <f>TRUNC(F52 * J52, 2)</f>
        <v>14.45</v>
      </c>
    </row>
    <row r="53" spans="1:13" ht="24" customHeight="1" x14ac:dyDescent="0.2">
      <c r="A53" s="6" t="s">
        <v>166</v>
      </c>
      <c r="B53" s="8" t="s">
        <v>167</v>
      </c>
      <c r="C53" s="6" t="s">
        <v>168</v>
      </c>
      <c r="D53" s="6" t="s">
        <v>169</v>
      </c>
      <c r="E53" s="7" t="s">
        <v>145</v>
      </c>
      <c r="F53" s="8">
        <v>1</v>
      </c>
      <c r="G53" s="9">
        <v>193.48</v>
      </c>
      <c r="H53" s="9">
        <v>63.62</v>
      </c>
      <c r="I53" s="9">
        <v>178.23</v>
      </c>
      <c r="J53" s="9">
        <f>TRUNC(G53 * (1 + 25 / 100), 2)</f>
        <v>241.85</v>
      </c>
      <c r="K53" s="9">
        <f>TRUNC(F53 * H53, 2)</f>
        <v>63.62</v>
      </c>
      <c r="L53" s="9">
        <f>M53 - K53</f>
        <v>178.23</v>
      </c>
      <c r="M53" s="9">
        <f>TRUNC(F53 * J53, 2)</f>
        <v>241.85</v>
      </c>
    </row>
    <row r="54" spans="1:13" ht="24" customHeight="1" x14ac:dyDescent="0.2">
      <c r="A54" s="3" t="s">
        <v>170</v>
      </c>
      <c r="B54" s="3"/>
      <c r="C54" s="3"/>
      <c r="D54" s="3" t="s">
        <v>171</v>
      </c>
      <c r="E54" s="3"/>
      <c r="F54" s="4"/>
      <c r="G54" s="3"/>
      <c r="H54" s="3"/>
      <c r="I54" s="3"/>
      <c r="J54" s="3"/>
      <c r="K54" s="3"/>
      <c r="L54" s="3"/>
      <c r="M54" s="5">
        <v>1406.49</v>
      </c>
    </row>
    <row r="55" spans="1:13" ht="24" customHeight="1" x14ac:dyDescent="0.2">
      <c r="A55" s="6" t="s">
        <v>172</v>
      </c>
      <c r="B55" s="8" t="s">
        <v>173</v>
      </c>
      <c r="C55" s="6" t="s">
        <v>24</v>
      </c>
      <c r="D55" s="6" t="s">
        <v>174</v>
      </c>
      <c r="E55" s="7" t="s">
        <v>34</v>
      </c>
      <c r="F55" s="8">
        <v>63.7</v>
      </c>
      <c r="G55" s="9">
        <v>2.52</v>
      </c>
      <c r="H55" s="9">
        <v>1.1000000000000001</v>
      </c>
      <c r="I55" s="9">
        <v>2.0499999999999998</v>
      </c>
      <c r="J55" s="9">
        <f>TRUNC(G55 * (1 + 25 / 100), 2)</f>
        <v>3.15</v>
      </c>
      <c r="K55" s="9">
        <f>TRUNC(F55 * H55, 2)</f>
        <v>70.069999999999993</v>
      </c>
      <c r="L55" s="9">
        <f>M55 - K55</f>
        <v>130.58000000000001</v>
      </c>
      <c r="M55" s="9">
        <f>TRUNC(F55 * J55, 2)</f>
        <v>200.65</v>
      </c>
    </row>
    <row r="56" spans="1:13" ht="24" customHeight="1" x14ac:dyDescent="0.2">
      <c r="A56" s="6" t="s">
        <v>175</v>
      </c>
      <c r="B56" s="8" t="s">
        <v>176</v>
      </c>
      <c r="C56" s="6" t="s">
        <v>24</v>
      </c>
      <c r="D56" s="6" t="s">
        <v>177</v>
      </c>
      <c r="E56" s="7" t="s">
        <v>34</v>
      </c>
      <c r="F56" s="8">
        <v>63.7</v>
      </c>
      <c r="G56" s="9">
        <v>15.15</v>
      </c>
      <c r="H56" s="9">
        <v>5.36</v>
      </c>
      <c r="I56" s="9">
        <v>13.57</v>
      </c>
      <c r="J56" s="9">
        <f>TRUNC(G56 * (1 + 25 / 100), 2)</f>
        <v>18.93</v>
      </c>
      <c r="K56" s="9">
        <f>TRUNC(F56 * H56, 2)</f>
        <v>341.43</v>
      </c>
      <c r="L56" s="9">
        <f>M56 - K56</f>
        <v>864.40999999999985</v>
      </c>
      <c r="M56" s="9">
        <f>TRUNC(F56 * J56, 2)</f>
        <v>1205.8399999999999</v>
      </c>
    </row>
    <row r="57" spans="1:13" ht="24" customHeight="1" x14ac:dyDescent="0.2">
      <c r="A57" s="3" t="s">
        <v>178</v>
      </c>
      <c r="B57" s="3"/>
      <c r="C57" s="3"/>
      <c r="D57" s="3" t="s">
        <v>179</v>
      </c>
      <c r="E57" s="3"/>
      <c r="F57" s="4"/>
      <c r="G57" s="3"/>
      <c r="H57" s="3"/>
      <c r="I57" s="3"/>
      <c r="J57" s="3"/>
      <c r="K57" s="3"/>
      <c r="L57" s="3"/>
      <c r="M57" s="5">
        <v>21427.5</v>
      </c>
    </row>
    <row r="58" spans="1:13" ht="24" customHeight="1" x14ac:dyDescent="0.2">
      <c r="A58" s="6" t="s">
        <v>180</v>
      </c>
      <c r="B58" s="8" t="s">
        <v>181</v>
      </c>
      <c r="C58" s="6" t="s">
        <v>135</v>
      </c>
      <c r="D58" s="6" t="s">
        <v>182</v>
      </c>
      <c r="E58" s="7" t="s">
        <v>49</v>
      </c>
      <c r="F58" s="8">
        <v>4.76</v>
      </c>
      <c r="G58" s="9">
        <v>120.81</v>
      </c>
      <c r="H58" s="9">
        <v>34.56</v>
      </c>
      <c r="I58" s="9">
        <v>116.45</v>
      </c>
      <c r="J58" s="9">
        <f t="shared" ref="J58:J63" si="4">TRUNC(G58 * (1 + 25 / 100), 2)</f>
        <v>151.01</v>
      </c>
      <c r="K58" s="9">
        <f t="shared" ref="K58:K63" si="5">TRUNC(F58 * H58, 2)</f>
        <v>164.5</v>
      </c>
      <c r="L58" s="9">
        <f t="shared" ref="L58:L63" si="6">M58 - K58</f>
        <v>554.29999999999995</v>
      </c>
      <c r="M58" s="9">
        <f t="shared" ref="M58:M63" si="7">TRUNC(F58 * J58, 2)</f>
        <v>718.8</v>
      </c>
    </row>
    <row r="59" spans="1:13" ht="36" customHeight="1" x14ac:dyDescent="0.2">
      <c r="A59" s="6" t="s">
        <v>183</v>
      </c>
      <c r="B59" s="8" t="s">
        <v>184</v>
      </c>
      <c r="C59" s="6" t="s">
        <v>24</v>
      </c>
      <c r="D59" s="6" t="s">
        <v>185</v>
      </c>
      <c r="E59" s="7" t="s">
        <v>49</v>
      </c>
      <c r="F59" s="8">
        <v>23.8</v>
      </c>
      <c r="G59" s="9">
        <v>100.42</v>
      </c>
      <c r="H59" s="9">
        <v>29.03</v>
      </c>
      <c r="I59" s="9">
        <v>96.49</v>
      </c>
      <c r="J59" s="9">
        <f t="shared" si="4"/>
        <v>125.52</v>
      </c>
      <c r="K59" s="9">
        <f t="shared" si="5"/>
        <v>690.91</v>
      </c>
      <c r="L59" s="9">
        <f t="shared" si="6"/>
        <v>2296.46</v>
      </c>
      <c r="M59" s="9">
        <f t="shared" si="7"/>
        <v>2987.37</v>
      </c>
    </row>
    <row r="60" spans="1:13" ht="24" customHeight="1" x14ac:dyDescent="0.2">
      <c r="A60" s="6" t="s">
        <v>186</v>
      </c>
      <c r="B60" s="8" t="s">
        <v>187</v>
      </c>
      <c r="C60" s="6" t="s">
        <v>188</v>
      </c>
      <c r="D60" s="6" t="s">
        <v>189</v>
      </c>
      <c r="E60" s="7" t="s">
        <v>49</v>
      </c>
      <c r="F60" s="8">
        <v>47.6</v>
      </c>
      <c r="G60" s="9">
        <v>178.52</v>
      </c>
      <c r="H60" s="9">
        <v>41.9</v>
      </c>
      <c r="I60" s="9">
        <v>181.25</v>
      </c>
      <c r="J60" s="9">
        <f t="shared" si="4"/>
        <v>223.15</v>
      </c>
      <c r="K60" s="9">
        <f t="shared" si="5"/>
        <v>1994.44</v>
      </c>
      <c r="L60" s="9">
        <f t="shared" si="6"/>
        <v>8627.5</v>
      </c>
      <c r="M60" s="9">
        <f t="shared" si="7"/>
        <v>10621.94</v>
      </c>
    </row>
    <row r="61" spans="1:13" ht="24" customHeight="1" x14ac:dyDescent="0.2">
      <c r="A61" s="6" t="s">
        <v>190</v>
      </c>
      <c r="B61" s="8" t="s">
        <v>191</v>
      </c>
      <c r="C61" s="6" t="s">
        <v>192</v>
      </c>
      <c r="D61" s="6" t="s">
        <v>193</v>
      </c>
      <c r="E61" s="7" t="s">
        <v>49</v>
      </c>
      <c r="F61" s="8">
        <v>4.76</v>
      </c>
      <c r="G61" s="9">
        <v>232.06</v>
      </c>
      <c r="H61" s="9">
        <v>63.39</v>
      </c>
      <c r="I61" s="9">
        <v>226.68</v>
      </c>
      <c r="J61" s="9">
        <f t="shared" si="4"/>
        <v>290.07</v>
      </c>
      <c r="K61" s="9">
        <f t="shared" si="5"/>
        <v>301.73</v>
      </c>
      <c r="L61" s="9">
        <f t="shared" si="6"/>
        <v>1079</v>
      </c>
      <c r="M61" s="9">
        <f t="shared" si="7"/>
        <v>1380.73</v>
      </c>
    </row>
    <row r="62" spans="1:13" ht="24" customHeight="1" x14ac:dyDescent="0.2">
      <c r="A62" s="6" t="s">
        <v>194</v>
      </c>
      <c r="B62" s="8" t="s">
        <v>195</v>
      </c>
      <c r="C62" s="6" t="s">
        <v>24</v>
      </c>
      <c r="D62" s="6" t="s">
        <v>196</v>
      </c>
      <c r="E62" s="7" t="s">
        <v>34</v>
      </c>
      <c r="F62" s="8">
        <v>95.2</v>
      </c>
      <c r="G62" s="9">
        <v>21.49</v>
      </c>
      <c r="H62" s="9">
        <v>3.41</v>
      </c>
      <c r="I62" s="9">
        <v>23.45</v>
      </c>
      <c r="J62" s="9">
        <f t="shared" si="4"/>
        <v>26.86</v>
      </c>
      <c r="K62" s="9">
        <f t="shared" si="5"/>
        <v>324.63</v>
      </c>
      <c r="L62" s="9">
        <f t="shared" si="6"/>
        <v>2232.44</v>
      </c>
      <c r="M62" s="9">
        <f t="shared" si="7"/>
        <v>2557.0700000000002</v>
      </c>
    </row>
    <row r="63" spans="1:13" ht="24" customHeight="1" x14ac:dyDescent="0.2">
      <c r="A63" s="6" t="s">
        <v>197</v>
      </c>
      <c r="B63" s="8" t="s">
        <v>198</v>
      </c>
      <c r="C63" s="6" t="s">
        <v>24</v>
      </c>
      <c r="D63" s="6" t="s">
        <v>199</v>
      </c>
      <c r="E63" s="7" t="s">
        <v>34</v>
      </c>
      <c r="F63" s="8">
        <v>285.60000000000002</v>
      </c>
      <c r="G63" s="9">
        <v>8.86</v>
      </c>
      <c r="H63" s="9">
        <v>0.35</v>
      </c>
      <c r="I63" s="9">
        <v>10.72</v>
      </c>
      <c r="J63" s="9">
        <f t="shared" si="4"/>
        <v>11.07</v>
      </c>
      <c r="K63" s="9">
        <f t="shared" si="5"/>
        <v>99.96</v>
      </c>
      <c r="L63" s="9">
        <f t="shared" si="6"/>
        <v>3061.63</v>
      </c>
      <c r="M63" s="9">
        <f t="shared" si="7"/>
        <v>3161.59</v>
      </c>
    </row>
    <row r="64" spans="1:13" x14ac:dyDescent="0.2">
      <c r="A64" s="12"/>
      <c r="B64" s="12"/>
      <c r="C64" s="12"/>
      <c r="D64" s="12"/>
      <c r="E64" s="12"/>
      <c r="F64" s="12"/>
      <c r="G64" s="12"/>
      <c r="H64" s="12"/>
      <c r="I64" s="12"/>
      <c r="J64" s="12" t="s">
        <v>200</v>
      </c>
      <c r="K64" s="12" t="s">
        <v>201</v>
      </c>
      <c r="L64" s="12" t="s">
        <v>202</v>
      </c>
      <c r="M64" s="12" t="s">
        <v>203</v>
      </c>
    </row>
    <row r="65" spans="1:13" x14ac:dyDescent="0.2">
      <c r="A65" s="14"/>
      <c r="B65" s="14"/>
      <c r="C65" s="14"/>
      <c r="D65" s="14"/>
      <c r="E65" s="14"/>
      <c r="F65" s="14"/>
      <c r="G65" s="14"/>
      <c r="H65" s="14"/>
      <c r="I65" s="14"/>
      <c r="J65" s="14"/>
      <c r="K65" s="14"/>
      <c r="L65" s="14"/>
      <c r="M65" s="14"/>
    </row>
    <row r="66" spans="1:13" x14ac:dyDescent="0.2">
      <c r="A66" s="22"/>
      <c r="B66" s="22"/>
      <c r="C66" s="22"/>
      <c r="D66" s="13"/>
      <c r="E66" s="12"/>
      <c r="F66" s="12"/>
      <c r="G66" s="12"/>
      <c r="H66" s="12"/>
      <c r="I66" s="16" t="s">
        <v>204</v>
      </c>
      <c r="J66" s="22"/>
      <c r="K66" s="23">
        <v>157498.44</v>
      </c>
      <c r="L66" s="22"/>
      <c r="M66" s="22"/>
    </row>
    <row r="67" spans="1:13" x14ac:dyDescent="0.2">
      <c r="A67" s="22"/>
      <c r="B67" s="22"/>
      <c r="C67" s="22"/>
      <c r="D67" s="13"/>
      <c r="E67" s="12"/>
      <c r="F67" s="12"/>
      <c r="G67" s="12"/>
      <c r="H67" s="12"/>
      <c r="I67" s="16" t="s">
        <v>205</v>
      </c>
      <c r="J67" s="22"/>
      <c r="K67" s="23">
        <v>39362.629999999997</v>
      </c>
      <c r="L67" s="22"/>
      <c r="M67" s="22"/>
    </row>
    <row r="68" spans="1:13" x14ac:dyDescent="0.2">
      <c r="A68" s="22"/>
      <c r="B68" s="22"/>
      <c r="C68" s="22"/>
      <c r="D68" s="13"/>
      <c r="E68" s="12"/>
      <c r="F68" s="12"/>
      <c r="G68" s="12"/>
      <c r="H68" s="12"/>
      <c r="I68" s="16" t="s">
        <v>206</v>
      </c>
      <c r="J68" s="22"/>
      <c r="K68" s="23">
        <v>196861.07</v>
      </c>
      <c r="L68" s="22"/>
      <c r="M68" s="22"/>
    </row>
    <row r="69" spans="1:13" ht="60" customHeight="1" x14ac:dyDescent="0.2">
      <c r="A69" s="11"/>
      <c r="B69" s="11"/>
      <c r="C69" s="11"/>
      <c r="D69" s="11"/>
      <c r="E69" s="11"/>
      <c r="F69" s="11"/>
      <c r="G69" s="11"/>
      <c r="H69" s="11"/>
      <c r="I69" s="11"/>
      <c r="J69" s="11"/>
      <c r="K69" s="11"/>
      <c r="L69" s="11"/>
      <c r="M69" s="11"/>
    </row>
    <row r="70" spans="1:13" ht="69.95" customHeight="1" x14ac:dyDescent="0.2">
      <c r="A70" s="24" t="s">
        <v>207</v>
      </c>
      <c r="B70" s="18"/>
      <c r="C70" s="18"/>
      <c r="D70" s="18"/>
      <c r="E70" s="18"/>
      <c r="F70" s="18"/>
      <c r="G70" s="18"/>
      <c r="H70" s="18"/>
      <c r="I70" s="18"/>
      <c r="J70" s="18"/>
      <c r="K70" s="18"/>
      <c r="L70" s="18"/>
      <c r="M70" s="18"/>
    </row>
  </sheetData>
  <mergeCells count="26">
    <mergeCell ref="A68:C68"/>
    <mergeCell ref="I68:J68"/>
    <mergeCell ref="K68:M68"/>
    <mergeCell ref="A70:M70"/>
    <mergeCell ref="A66:C66"/>
    <mergeCell ref="I66:J66"/>
    <mergeCell ref="K66:M66"/>
    <mergeCell ref="A67:C67"/>
    <mergeCell ref="I67:J67"/>
    <mergeCell ref="K67:M67"/>
    <mergeCell ref="A3:M3"/>
    <mergeCell ref="A4:A5"/>
    <mergeCell ref="B4:B5"/>
    <mergeCell ref="C4:C5"/>
    <mergeCell ref="D4:D5"/>
    <mergeCell ref="E4:E5"/>
    <mergeCell ref="F4:F5"/>
    <mergeCell ref="G4:G5"/>
    <mergeCell ref="H4:J4"/>
    <mergeCell ref="K4:M4"/>
    <mergeCell ref="E1:G1"/>
    <mergeCell ref="H1:J1"/>
    <mergeCell ref="K1:M1"/>
    <mergeCell ref="E2:G2"/>
    <mergeCell ref="H2:J2"/>
    <mergeCell ref="K2:M2"/>
  </mergeCells>
  <pageMargins left="0.5" right="0.5" top="1" bottom="1" header="0.5" footer="0.5"/>
  <pageSetup paperSize="9" fitToHeight="0" orientation="landscape"/>
  <headerFooter>
    <oddHeader>&amp;L &amp;CUFSM
CNPJ: 95.591.764/0001-05 &amp;R</oddHeader>
    <oddFooter>&amp;L &amp;CAvenida Roraima Cidade Universitária - Camobi - Santa Maria / RS
 / daniel.barin@ufsm.br &amp;R</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Orçamento Sintético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Daniel Barin</cp:lastModifiedBy>
  <cp:revision>0</cp:revision>
  <dcterms:created xsi:type="dcterms:W3CDTF">2022-08-05T13:46:30Z</dcterms:created>
  <dcterms:modified xsi:type="dcterms:W3CDTF">2022-08-05T13:49:44Z</dcterms:modified>
</cp:coreProperties>
</file>